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31980" windowHeight="20100" activeTab="7"/>
  </bookViews>
  <sheets>
    <sheet name="c351" sheetId="1" r:id="rId1"/>
    <sheet name="c352" sheetId="2" r:id="rId2"/>
    <sheet name="c353" sheetId="3" r:id="rId3"/>
    <sheet name="c354" sheetId="4" r:id="rId4"/>
    <sheet name="c355" sheetId="5" r:id="rId5"/>
    <sheet name="c356" sheetId="6" r:id="rId6"/>
    <sheet name="c357" sheetId="7" r:id="rId7"/>
    <sheet name="c358" sheetId="8" r:id="rId8"/>
  </sheets>
  <externalReferences>
    <externalReference r:id="rId11"/>
  </externalReferences>
  <definedNames>
    <definedName name="_xlnm.Print_Area" localSheetId="0">'c351'!$A$1:$I$49</definedName>
    <definedName name="_xlnm.Print_Area" localSheetId="1">'c352'!$A$1:$I$37</definedName>
    <definedName name="_xlnm.Print_Area" localSheetId="2">'c353'!$A$1:$U$48</definedName>
    <definedName name="_xlnm.Print_Area" localSheetId="3">'c354'!$A$1:$M$50</definedName>
    <definedName name="_xlnm.Print_Area" localSheetId="4">'c355'!$A$1:$U$48</definedName>
    <definedName name="_xlnm.Print_Area" localSheetId="5">'c356'!#REF!</definedName>
    <definedName name="_xlnm.Print_Area" localSheetId="7">'c358'!$A$1:$Z$51</definedName>
    <definedName name="ddd" localSheetId="1">#REF!</definedName>
    <definedName name="ddd" localSheetId="5">#REF!</definedName>
    <definedName name="ddd">#REF!</definedName>
    <definedName name="Excel_BuiltIn__FilterDatabase_1" localSheetId="1">#REF!</definedName>
    <definedName name="Excel_BuiltIn__FilterDatabase_1" localSheetId="5">#REF!</definedName>
    <definedName name="Excel_BuiltIn__FilterDatabase_1">#REF!</definedName>
    <definedName name="Excel_BuiltIn__FilterDatabase_3" localSheetId="1">#REF!</definedName>
    <definedName name="Excel_BuiltIn__FilterDatabase_3" localSheetId="5">#REF!</definedName>
    <definedName name="Excel_BuiltIn__FilterDatabase_3">#REF!</definedName>
    <definedName name="Excel_BuiltIn__FilterDatabase_4" localSheetId="1">'[1]C4'!#REF!</definedName>
    <definedName name="Excel_BuiltIn__FilterDatabase_4" localSheetId="5">'[1]C4'!#REF!</definedName>
    <definedName name="Excel_BuiltIn__FilterDatabase_4">'[1]C4'!#REF!</definedName>
    <definedName name="Excel_BuiltIn_Print_Area_1" localSheetId="1">#REF!</definedName>
    <definedName name="Excel_BuiltIn_Print_Area_1" localSheetId="5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_xlnm.Print_Titles" localSheetId="0">'c351'!$1:$7</definedName>
    <definedName name="_xlnm.Print_Titles" localSheetId="1">'c352'!$1:$7</definedName>
    <definedName name="_xlnm.Print_Titles" localSheetId="3">'c354'!$1:$8</definedName>
    <definedName name="Z_DBFC5A21_4BEE_424C_BC05_B4A8E3102722_.wvu.PrintTitles" localSheetId="0" hidden="1">'c351'!$1:$7</definedName>
    <definedName name="Z_DBFC5A21_4BEE_424C_BC05_B4A8E3102722_.wvu.PrintTitles" localSheetId="1" hidden="1">'c352'!$1:$7</definedName>
    <definedName name="Z_DBFC5A21_4BEE_424C_BC05_B4A8E3102722_.wvu.PrintTitles" localSheetId="3" hidden="1">'c354'!$1:$8</definedName>
    <definedName name="Z_DBFC5A21_4BEE_424C_BC05_B4A8E3102722_.wvu.PrintTitles" localSheetId="5" hidden="1">'c356'!#REF!</definedName>
  </definedNames>
  <calcPr fullCalcOnLoad="1"/>
</workbook>
</file>

<file path=xl/sharedStrings.xml><?xml version="1.0" encoding="utf-8"?>
<sst xmlns="http://schemas.openxmlformats.org/spreadsheetml/2006/main" count="392" uniqueCount="203">
  <si>
    <t>CUADRO N° 357</t>
  </si>
  <si>
    <t>CUADRO N° 358</t>
  </si>
  <si>
    <r>
      <t xml:space="preserve">Elaborado por: </t>
    </r>
    <r>
      <rPr>
        <sz val="12"/>
        <rFont val="Times New Roman"/>
        <family val="1"/>
      </rPr>
      <t xml:space="preserve">Sección de Estadística, Departamento de Planificación. </t>
    </r>
  </si>
  <si>
    <r>
      <t>Elaborado por:</t>
    </r>
    <r>
      <rPr>
        <sz val="12"/>
        <rFont val="Times New Roman"/>
        <family val="1"/>
      </rPr>
      <t xml:space="preserve">Sección de Estadística, Departamento de Planificación. </t>
    </r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</si>
  <si>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</si>
  <si>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Sección de Estadística, Departamento de Planificación. </t>
    </r>
  </si>
  <si>
    <r>
      <t>Sentencias</t>
    </r>
    <r>
      <rPr>
        <b/>
        <vertAlign val="superscript"/>
        <sz val="12"/>
        <rFont val="Times New Roman"/>
        <family val="0"/>
      </rPr>
      <t xml:space="preserve"> (1)</t>
    </r>
  </si>
  <si>
    <r>
      <t>Elaborado por:</t>
    </r>
    <r>
      <rPr>
        <i/>
        <sz val="12"/>
        <rFont val="Times New Roman"/>
        <family val="0"/>
      </rPr>
      <t xml:space="preserve"> </t>
    </r>
    <r>
      <rPr>
        <sz val="12"/>
        <rFont val="Times New Roman"/>
        <family val="1"/>
      </rPr>
      <t xml:space="preserve">Sección de Estadística, Departamento de Planificación. 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</si>
  <si>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  <r>
      <rPr>
        <b/>
        <sz val="12"/>
        <rFont val="Times New Roman"/>
        <family val="1"/>
      </rPr>
      <t xml:space="preserve"> </t>
    </r>
  </si>
  <si>
    <t>MOVIMIENTO OCURRIDO EN LOS JUZGADOS COMPETENTES EN MATERIA AGRARIA POR PROVINCIA DURANTE EL 2012</t>
  </si>
  <si>
    <t>Juzgado Civil, Trab. y Agrario III Circ. Jud. Alajuela (San Ramón)</t>
  </si>
  <si>
    <t>CASOS TERMINADOS EN LOS JUZGADOS COMPETENTES EN MATERIA AGRARIA SEGÚN MOTIVO DE TÉRMINO DURANTE EL 2012</t>
  </si>
  <si>
    <t>Motivo de Término</t>
  </si>
  <si>
    <t>RESOLUCIONES Y SENTENCIAS DICTADAS EN LOS JUZGADOS COMPETENTES EN MATERIA AGRARIA SEGÚN TIPO DE RESOLUCIÓN DURANTE EL 2012</t>
  </si>
  <si>
    <t>17 meses 2 semanas</t>
  </si>
  <si>
    <t>15 meses 0 semanas</t>
  </si>
  <si>
    <t>36 meses 2 semanas</t>
  </si>
  <si>
    <t>12 meses 2 semanas</t>
  </si>
  <si>
    <t>48 meses 1 semanas</t>
  </si>
  <si>
    <t>29 meses 1 semanas</t>
  </si>
  <si>
    <t>Medidas cautelares previas</t>
  </si>
  <si>
    <t>4 meses 2 semanas</t>
  </si>
  <si>
    <t>1 meses 3 semanas</t>
  </si>
  <si>
    <t>Deslindes voluntarios</t>
  </si>
  <si>
    <t>6 meses 1 semanas</t>
  </si>
  <si>
    <t>Reconoc. Judicial y Testimonios</t>
  </si>
  <si>
    <t>1 meses 0 semanas</t>
  </si>
  <si>
    <t>SAN JOSÉ</t>
  </si>
  <si>
    <t>LIMÓN</t>
  </si>
  <si>
    <t>31 meses 1 semanas</t>
  </si>
  <si>
    <t>25 meses 1 semanas</t>
  </si>
  <si>
    <t>16 meses 3 semanas</t>
  </si>
  <si>
    <t>32 meses 3 semanas</t>
  </si>
  <si>
    <t>30 meses 3 semanas</t>
  </si>
  <si>
    <t>35 meses 1 semanas</t>
  </si>
  <si>
    <t>37 meses 2 semanas</t>
  </si>
  <si>
    <t>37 meses 0 semanas</t>
  </si>
  <si>
    <t>45 meses 2 semanas</t>
  </si>
  <si>
    <t>33 meses 3 semanas</t>
  </si>
  <si>
    <t>39 meses 3 semanas</t>
  </si>
  <si>
    <t>13 meses 2 semanas</t>
  </si>
  <si>
    <t xml:space="preserve">(1) No se incluyen 23 sentencias que finalizan la etapa de ejecución. </t>
  </si>
  <si>
    <t>SEGÚN TIPO DE ASUNTO EN MATERIA AGRARIA DURANTE EL 2012</t>
  </si>
  <si>
    <r>
      <t>Elaborado por: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Sección de Estadística, Departamento de Planificación. </t>
    </r>
  </si>
  <si>
    <t>DURACIÓN PROMEDIO DE LOS CASOS TERMINADOS POR SENTENCIA EN MATERIA AGRARIA DURANTE EL 2012</t>
  </si>
  <si>
    <t>DURACIÓN PROMEDIO DE LOS CASOS TERMINADOS POR SENTENCIA</t>
  </si>
  <si>
    <t>CUADRO N° 351</t>
  </si>
  <si>
    <t>CUADRO N° 352</t>
  </si>
  <si>
    <t>CUADRO N° 353</t>
  </si>
  <si>
    <t>CUADRO N° 354</t>
  </si>
  <si>
    <t>CUADRO N° 355</t>
  </si>
  <si>
    <t>CUADRO N° 356</t>
  </si>
  <si>
    <t>Localización de derecho</t>
  </si>
  <si>
    <t>Pruebas anticipadas mixtas</t>
  </si>
  <si>
    <t>Recon. Judicial y testimonial</t>
  </si>
  <si>
    <t>Sucesorio</t>
  </si>
  <si>
    <t>Consignación de pago</t>
  </si>
  <si>
    <t>Información Ad Perpétuam</t>
  </si>
  <si>
    <t>Deslinde y amojonamiento</t>
  </si>
  <si>
    <t>Abreviado</t>
  </si>
  <si>
    <t>Monitorio</t>
  </si>
  <si>
    <t>Otros asuntos</t>
  </si>
  <si>
    <t>II Circuito Judicial de San José</t>
  </si>
  <si>
    <t>I Circuito Judicial de Alajuela</t>
  </si>
  <si>
    <t>II Circuito Judicial de Alajuela</t>
  </si>
  <si>
    <t>III Circuito Judicial de Alajuela (San Ramón)</t>
  </si>
  <si>
    <t xml:space="preserve">Cartago </t>
  </si>
  <si>
    <t>Turrialba</t>
  </si>
  <si>
    <t>I Circuito Judicial de Guanacaste (Liberia)</t>
  </si>
  <si>
    <t>II Circuito Judicial de Guanacaste (Santa Cruz)</t>
  </si>
  <si>
    <t>I Circuito Judicial Zona Sur (Pérez Zeledón)</t>
  </si>
  <si>
    <t>II Circuito Judicial Zona Sur (Corredores)</t>
  </si>
  <si>
    <t>I Circuito Zona Atlántica</t>
  </si>
  <si>
    <t xml:space="preserve">II Circuito Zona Atlántica </t>
  </si>
  <si>
    <t>CASOS TERMINADOS EN LOS JUZGADOS COMPETENTES EN MATERIA AGRARIA SEGÚN TIPO DE CASO DURANTE EL 2012</t>
  </si>
  <si>
    <t>Ejecutivo simple</t>
  </si>
  <si>
    <t>Rectificación de medida</t>
  </si>
  <si>
    <t>Autosentencias</t>
  </si>
  <si>
    <t>Sentencias Dictadas</t>
  </si>
  <si>
    <t>Arreglo</t>
  </si>
  <si>
    <t>Desesti-</t>
  </si>
  <si>
    <t>Deser-</t>
  </si>
  <si>
    <t xml:space="preserve">Ejecutivos </t>
  </si>
  <si>
    <t>Medidas</t>
  </si>
  <si>
    <t>Liquidación</t>
  </si>
  <si>
    <t>Defensas</t>
  </si>
  <si>
    <t>Inhibi-</t>
  </si>
  <si>
    <t>Otras</t>
  </si>
  <si>
    <t>Juicio</t>
  </si>
  <si>
    <t>En Inci-</t>
  </si>
  <si>
    <t>En Conci-</t>
  </si>
  <si>
    <t>En eje-</t>
  </si>
  <si>
    <t xml:space="preserve">IP sin </t>
  </si>
  <si>
    <t>Homolo-</t>
  </si>
  <si>
    <t>IP con</t>
  </si>
  <si>
    <t xml:space="preserve">Transacción </t>
  </si>
  <si>
    <t>mación</t>
  </si>
  <si>
    <t>ción</t>
  </si>
  <si>
    <t>Simples</t>
  </si>
  <si>
    <t>cautelares</t>
  </si>
  <si>
    <t xml:space="preserve"> y tasaciones</t>
  </si>
  <si>
    <t>Previas</t>
  </si>
  <si>
    <t>tencia</t>
  </si>
  <si>
    <t>torias</t>
  </si>
  <si>
    <t xml:space="preserve">Total </t>
  </si>
  <si>
    <t>Principal</t>
  </si>
  <si>
    <t>dente</t>
  </si>
  <si>
    <t>liación</t>
  </si>
  <si>
    <t>cución</t>
  </si>
  <si>
    <t>oposición</t>
  </si>
  <si>
    <t>gación de</t>
  </si>
  <si>
    <t>extrajudicial</t>
  </si>
  <si>
    <t xml:space="preserve">Sin oposión </t>
  </si>
  <si>
    <t>(escrita)</t>
  </si>
  <si>
    <t>(oral)</t>
  </si>
  <si>
    <t>(escrito)</t>
  </si>
  <si>
    <t>aprobadas</t>
  </si>
  <si>
    <t>transacción</t>
  </si>
  <si>
    <t>aprobada</t>
  </si>
  <si>
    <t>ALAJUELA</t>
  </si>
  <si>
    <t xml:space="preserve">CARTAGO </t>
  </si>
  <si>
    <t>GUANACASTE</t>
  </si>
  <si>
    <t>PUNTARENAS</t>
  </si>
  <si>
    <t>Sentencias</t>
  </si>
  <si>
    <t>Duración promedio</t>
  </si>
  <si>
    <t>17 meses 0 semanas</t>
  </si>
  <si>
    <t>33 meses 2 semanas</t>
  </si>
  <si>
    <t>18 meses 3 semanas</t>
  </si>
  <si>
    <t>65 meses 2 semanas</t>
  </si>
  <si>
    <t>38 meses 2 semanas</t>
  </si>
  <si>
    <t>Tipo de Asunto</t>
  </si>
  <si>
    <t>Sucesiones</t>
  </si>
  <si>
    <t>Pruebas anticipadas</t>
  </si>
  <si>
    <t>MOVIMIENTO OCURRIDO EN LOS JUZGADOS COMPETENTES EN MATERIA AGRARIA DURANTE EL 2012</t>
  </si>
  <si>
    <t>Juzgado Civil, Trabajo y Agrario III Circ. Jud. Alajuela (San Ramón)</t>
  </si>
  <si>
    <t>Juzgado Civil, Trabajo y Agrario Turrialba</t>
  </si>
  <si>
    <t>Activos al</t>
  </si>
  <si>
    <t>En trámite</t>
  </si>
  <si>
    <t xml:space="preserve">En etapa </t>
  </si>
  <si>
    <t>Juzgado</t>
  </si>
  <si>
    <t>Entrados</t>
  </si>
  <si>
    <t>Reentrados</t>
  </si>
  <si>
    <t>Fenecidos</t>
  </si>
  <si>
    <t>Abandonados</t>
  </si>
  <si>
    <t>de</t>
  </si>
  <si>
    <t>Ejecución</t>
  </si>
  <si>
    <t xml:space="preserve">TOTAL </t>
  </si>
  <si>
    <t>Segundo Circuito Judicial de San José</t>
  </si>
  <si>
    <t>Juzgado Agrario II Circ. Jud. de San José</t>
  </si>
  <si>
    <t>Primer Circuito Judicial de Alajuela</t>
  </si>
  <si>
    <t>Juzgado Agrario I Circuito Judicial Alajuela</t>
  </si>
  <si>
    <t>Segundo Circuito Judicial de Alajuela</t>
  </si>
  <si>
    <t>Juzgado Agrario del II Circuito Jud. de Alajuela</t>
  </si>
  <si>
    <t>Tercer Circuito Judicial de Alajuela</t>
  </si>
  <si>
    <t>Juzgado Civil, Trab. Y Agrario III Circ. Jud. Alajuela (San Ramón)</t>
  </si>
  <si>
    <t>Circuito Judicial de Cartago</t>
  </si>
  <si>
    <t>Juzgado Agrario de Cartago</t>
  </si>
  <si>
    <t>Juzgado Civil, Trabajo y Agrario de Turrialba</t>
  </si>
  <si>
    <t>Primer Circuito Judicial de Guanacaste</t>
  </si>
  <si>
    <t>Juzgado Agrario I Circ. Jud. Guanacaste</t>
  </si>
  <si>
    <t>Segundo Circuito Judicial de Guanacaste</t>
  </si>
  <si>
    <t>Juzgado Agrario II Circ. Jud. Guanacaste</t>
  </si>
  <si>
    <t>Circuito Judicial de Puntarenas</t>
  </si>
  <si>
    <t>Juzgado Civil y Agrario de Puntarenas</t>
  </si>
  <si>
    <t>Primer Circuito Judicial de la Zona Sur</t>
  </si>
  <si>
    <t>Juzgado Agrario del I Circuito Judicial de la Zona Sur</t>
  </si>
  <si>
    <t>Segundo Circuito Judicial de la Zona Sur</t>
  </si>
  <si>
    <t>Juzgado Agrario II Cir. Jud. Zona Sur</t>
  </si>
  <si>
    <t>Primer Circuito Judicial de la Zona Atlántica</t>
  </si>
  <si>
    <t>Juzgado Agrario del I Circ. Jud. De la Zona Atlántica</t>
  </si>
  <si>
    <t>Segundo Circuito Judicial de la Zona Atlántica</t>
  </si>
  <si>
    <t>Juzgado Agrario del II Circ. Jud. de la Zona Atlántica</t>
  </si>
  <si>
    <t>Autosen-</t>
  </si>
  <si>
    <t>Sentencia</t>
  </si>
  <si>
    <t>Concilia-</t>
  </si>
  <si>
    <t>Incompe-</t>
  </si>
  <si>
    <t>Acumulación</t>
  </si>
  <si>
    <t>Deserción</t>
  </si>
  <si>
    <t>Desestimiento</t>
  </si>
  <si>
    <t>Demanda</t>
  </si>
  <si>
    <t>Por arreglo</t>
  </si>
  <si>
    <t>Archivado</t>
  </si>
  <si>
    <t>Otros</t>
  </si>
  <si>
    <t>Total</t>
  </si>
  <si>
    <t>tencias</t>
  </si>
  <si>
    <t>ciones Ter-</t>
  </si>
  <si>
    <t>Inadmisible</t>
  </si>
  <si>
    <t>Transacción</t>
  </si>
  <si>
    <t>motivos</t>
  </si>
  <si>
    <t>minadas</t>
  </si>
  <si>
    <t>Extrajudicial</t>
  </si>
  <si>
    <t>CASOS ENTRADOS EN LOS JUZGADOS COMPETENTES EN MATERIA AGRARIA SEGÚN TIPO DE CASO DURANTE EL 2012</t>
  </si>
  <si>
    <t>TOTAL</t>
  </si>
  <si>
    <t>TIPO DE JUICIO</t>
  </si>
  <si>
    <t>Ordinario</t>
  </si>
  <si>
    <t>Ejecutivo
simple</t>
  </si>
  <si>
    <t>Ejecutivo prendario</t>
  </si>
  <si>
    <t>Ejecutivo hipotecario</t>
  </si>
  <si>
    <t>Ejecución de sentencia</t>
  </si>
  <si>
    <t>Embargo preventivo</t>
  </si>
  <si>
    <t>Desahucio</t>
  </si>
  <si>
    <t>Interdicto</t>
  </si>
  <si>
    <t>Información posesoria</t>
  </si>
</sst>
</file>

<file path=xl/styles.xml><?xml version="1.0" encoding="utf-8"?>
<styleSheet xmlns="http://schemas.openxmlformats.org/spreadsheetml/2006/main">
  <numFmts count="61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_)"/>
    <numFmt numFmtId="195" formatCode="0_)"/>
    <numFmt numFmtId="196" formatCode="_([$€]* #,##0.00_);_([$€]* \(#,##0.00\);_([$€]* \-??_);_(@_)"/>
    <numFmt numFmtId="197" formatCode="0.0"/>
    <numFmt numFmtId="198" formatCode="0.0%"/>
    <numFmt numFmtId="199" formatCode="0.0000"/>
    <numFmt numFmtId="200" formatCode="0.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dd/mm/yy"/>
    <numFmt numFmtId="207" formatCode="m/d/yyyy&quot;   &quot;AM/PM"/>
    <numFmt numFmtId="208" formatCode="[$-C0A]dddd\,\ dd&quot; de &quot;mmmm&quot; de &quot;yyyy"/>
    <numFmt numFmtId="209" formatCode="dd/mm/yyyy&quot;  &quot;\ AM/PM"/>
    <numFmt numFmtId="210" formatCode="m/d/yyyy&quot;  &quot;\ AM/PM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9]d\-mmm\-yy;@"/>
    <numFmt numFmtId="216" formatCode="dd/mm/yyyy&quot;   &quot;AM/P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8"/>
      <name val="Arial"/>
      <family val="0"/>
    </font>
    <font>
      <sz val="10"/>
      <color indexed="8"/>
      <name val="MS Sans Serif"/>
      <family val="0"/>
    </font>
    <font>
      <b/>
      <i/>
      <sz val="16"/>
      <name val="Times New Roman"/>
      <family val="1"/>
    </font>
    <font>
      <sz val="10"/>
      <name val="Genev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19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>
      <alignment horizontal="left"/>
    </xf>
    <xf numFmtId="3" fontId="28" fillId="0" borderId="12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3" fontId="28" fillId="0" borderId="11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8" fillId="0" borderId="15" xfId="0" applyFont="1" applyFill="1" applyBorder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30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11" borderId="0" xfId="0" applyFont="1" applyFill="1" applyAlignment="1">
      <alignment horizontal="centerContinuous"/>
    </xf>
    <xf numFmtId="0" fontId="28" fillId="11" borderId="0" xfId="0" applyFont="1" applyFill="1" applyAlignment="1">
      <alignment horizontal="centerContinuous"/>
    </xf>
    <xf numFmtId="0" fontId="28" fillId="11" borderId="0" xfId="0" applyFont="1" applyFill="1" applyAlignment="1">
      <alignment/>
    </xf>
    <xf numFmtId="0" fontId="27" fillId="11" borderId="18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27" fillId="11" borderId="20" xfId="0" applyFont="1" applyFill="1" applyBorder="1" applyAlignment="1">
      <alignment horizontal="center"/>
    </xf>
    <xf numFmtId="0" fontId="28" fillId="11" borderId="19" xfId="0" applyFont="1" applyFill="1" applyBorder="1" applyAlignment="1">
      <alignment/>
    </xf>
    <xf numFmtId="0" fontId="27" fillId="11" borderId="0" xfId="0" applyFont="1" applyFill="1" applyBorder="1" applyAlignment="1">
      <alignment horizontal="center"/>
    </xf>
    <xf numFmtId="14" fontId="27" fillId="11" borderId="11" xfId="0" applyNumberFormat="1" applyFont="1" applyFill="1" applyBorder="1" applyAlignment="1" applyProtection="1">
      <alignment horizontal="center"/>
      <protection locked="0"/>
    </xf>
    <xf numFmtId="0" fontId="27" fillId="11" borderId="11" xfId="0" applyFont="1" applyFill="1" applyBorder="1" applyAlignment="1">
      <alignment horizontal="center"/>
    </xf>
    <xf numFmtId="14" fontId="27" fillId="11" borderId="12" xfId="0" applyNumberFormat="1" applyFont="1" applyFill="1" applyBorder="1" applyAlignment="1" applyProtection="1">
      <alignment horizontal="center"/>
      <protection locked="0"/>
    </xf>
    <xf numFmtId="0" fontId="27" fillId="11" borderId="13" xfId="0" applyFont="1" applyFill="1" applyBorder="1" applyAlignment="1">
      <alignment horizontal="center"/>
    </xf>
    <xf numFmtId="0" fontId="27" fillId="11" borderId="21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11" borderId="23" xfId="0" applyFont="1" applyFill="1" applyBorder="1" applyAlignment="1">
      <alignment horizontal="center" vertical="center"/>
    </xf>
    <xf numFmtId="14" fontId="27" fillId="11" borderId="19" xfId="0" applyNumberFormat="1" applyFont="1" applyFill="1" applyBorder="1" applyAlignment="1">
      <alignment horizontal="center" vertical="center"/>
    </xf>
    <xf numFmtId="0" fontId="27" fillId="11" borderId="24" xfId="0" applyFont="1" applyFill="1" applyBorder="1" applyAlignment="1">
      <alignment horizontal="centerContinuous"/>
    </xf>
    <xf numFmtId="0" fontId="27" fillId="11" borderId="25" xfId="0" applyFont="1" applyFill="1" applyBorder="1" applyAlignment="1">
      <alignment horizontal="centerContinuous"/>
    </xf>
    <xf numFmtId="0" fontId="27" fillId="11" borderId="22" xfId="0" applyFont="1" applyFill="1" applyBorder="1" applyAlignment="1">
      <alignment horizontal="center" vertical="center"/>
    </xf>
    <xf numFmtId="14" fontId="27" fillId="11" borderId="11" xfId="0" applyNumberFormat="1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wrapText="1"/>
    </xf>
    <xf numFmtId="0" fontId="27" fillId="11" borderId="21" xfId="0" applyFont="1" applyFill="1" applyBorder="1" applyAlignment="1">
      <alignment horizontal="center" wrapText="1"/>
    </xf>
    <xf numFmtId="0" fontId="27" fillId="11" borderId="12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Continuous"/>
    </xf>
    <xf numFmtId="0" fontId="27" fillId="11" borderId="1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/>
    </xf>
    <xf numFmtId="0" fontId="21" fillId="11" borderId="0" xfId="0" applyFont="1" applyFill="1" applyAlignment="1">
      <alignment horizontal="centerContinuous"/>
    </xf>
    <xf numFmtId="0" fontId="0" fillId="11" borderId="0" xfId="0" applyFill="1" applyAlignment="1">
      <alignment horizontal="centerContinuous"/>
    </xf>
    <xf numFmtId="0" fontId="22" fillId="11" borderId="0" xfId="0" applyFont="1" applyFill="1" applyAlignment="1">
      <alignment horizontal="center"/>
    </xf>
    <xf numFmtId="0" fontId="21" fillId="11" borderId="23" xfId="0" applyFont="1" applyFill="1" applyBorder="1" applyAlignment="1">
      <alignment horizontal="center" vertical="center"/>
    </xf>
    <xf numFmtId="14" fontId="21" fillId="11" borderId="19" xfId="0" applyNumberFormat="1" applyFont="1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Continuous"/>
    </xf>
    <xf numFmtId="0" fontId="21" fillId="11" borderId="25" xfId="0" applyFont="1" applyFill="1" applyBorder="1" applyAlignment="1">
      <alignment horizontal="centerContinuous"/>
    </xf>
    <xf numFmtId="0" fontId="21" fillId="11" borderId="22" xfId="0" applyFont="1" applyFill="1" applyBorder="1" applyAlignment="1">
      <alignment horizontal="center" vertical="center"/>
    </xf>
    <xf numFmtId="14" fontId="21" fillId="11" borderId="21" xfId="0" applyNumberFormat="1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4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27" fillId="11" borderId="0" xfId="0" applyFont="1" applyFill="1" applyAlignment="1">
      <alignment horizontal="centerContinuous" vertical="center"/>
    </xf>
    <xf numFmtId="0" fontId="28" fillId="11" borderId="0" xfId="0" applyFont="1" applyFill="1" applyAlignment="1">
      <alignment horizontal="centerContinuous" vertical="center"/>
    </xf>
    <xf numFmtId="0" fontId="27" fillId="11" borderId="10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8" fillId="0" borderId="11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9" fillId="11" borderId="0" xfId="0" applyFont="1" applyFill="1" applyAlignment="1">
      <alignment horizontal="center"/>
    </xf>
    <xf numFmtId="0" fontId="27" fillId="11" borderId="18" xfId="0" applyFont="1" applyFill="1" applyBorder="1" applyAlignment="1">
      <alignment/>
    </xf>
    <xf numFmtId="0" fontId="27" fillId="11" borderId="20" xfId="0" applyFont="1" applyFill="1" applyBorder="1" applyAlignment="1">
      <alignment/>
    </xf>
    <xf numFmtId="0" fontId="28" fillId="11" borderId="10" xfId="0" applyFont="1" applyFill="1" applyBorder="1" applyAlignment="1">
      <alignment/>
    </xf>
    <xf numFmtId="0" fontId="27" fillId="11" borderId="13" xfId="0" applyFont="1" applyFill="1" applyBorder="1" applyAlignment="1">
      <alignment/>
    </xf>
    <xf numFmtId="0" fontId="28" fillId="11" borderId="22" xfId="0" applyFont="1" applyFill="1" applyBorder="1" applyAlignment="1">
      <alignment/>
    </xf>
    <xf numFmtId="0" fontId="28" fillId="11" borderId="22" xfId="0" applyFont="1" applyFill="1" applyBorder="1" applyAlignment="1">
      <alignment horizontal="center"/>
    </xf>
    <xf numFmtId="0" fontId="28" fillId="11" borderId="21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te" xfId="61"/>
    <cellStyle name="Output" xfId="62"/>
    <cellStyle name="Piloto de Datos Ángulo" xfId="63"/>
    <cellStyle name="Piloto de Datos Campo" xfId="64"/>
    <cellStyle name="Piloto de Datos Resultado" xfId="65"/>
    <cellStyle name="Piloto de Datos Título" xfId="66"/>
    <cellStyle name="Piloto de Datos Valor" xfId="67"/>
    <cellStyle name="Percent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8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3" sqref="A3:I7"/>
    </sheetView>
  </sheetViews>
  <sheetFormatPr defaultColWidth="11.57421875" defaultRowHeight="20.25" customHeight="1"/>
  <cols>
    <col min="1" max="1" width="60.421875" style="24" customWidth="1"/>
    <col min="2" max="2" width="19.00390625" style="24" customWidth="1"/>
    <col min="3" max="4" width="17.8515625" style="24" customWidth="1"/>
    <col min="5" max="5" width="16.421875" style="24" bestFit="1" customWidth="1"/>
    <col min="6" max="6" width="21.8515625" style="24" customWidth="1"/>
    <col min="7" max="7" width="17.28125" style="24" customWidth="1"/>
    <col min="8" max="8" width="17.421875" style="24" customWidth="1"/>
    <col min="9" max="9" width="17.8515625" style="24" customWidth="1"/>
    <col min="10" max="16384" width="11.421875" style="24" customWidth="1"/>
  </cols>
  <sheetData>
    <row r="1" spans="1:9" ht="15">
      <c r="A1" s="22" t="s">
        <v>46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3"/>
      <c r="B2" s="25"/>
      <c r="C2" s="25"/>
      <c r="D2" s="25"/>
      <c r="E2" s="25"/>
      <c r="F2" s="25"/>
      <c r="G2" s="25"/>
      <c r="H2" s="25"/>
      <c r="I2" s="25"/>
    </row>
    <row r="3" spans="1:9" s="26" customFormat="1" ht="20.25" customHeight="1">
      <c r="A3" s="52" t="s">
        <v>133</v>
      </c>
      <c r="B3" s="53"/>
      <c r="C3" s="53"/>
      <c r="D3" s="53"/>
      <c r="E3" s="53"/>
      <c r="F3" s="53"/>
      <c r="G3" s="53"/>
      <c r="H3" s="53"/>
      <c r="I3" s="53"/>
    </row>
    <row r="4" spans="1:9" ht="20.2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ht="20.25" customHeight="1">
      <c r="A5" s="55"/>
      <c r="B5" s="56" t="s">
        <v>136</v>
      </c>
      <c r="C5" s="56"/>
      <c r="D5" s="56"/>
      <c r="E5" s="56"/>
      <c r="F5" s="57"/>
      <c r="G5" s="57" t="s">
        <v>136</v>
      </c>
      <c r="H5" s="58"/>
      <c r="I5" s="55" t="s">
        <v>138</v>
      </c>
    </row>
    <row r="6" spans="1:9" ht="20.25" customHeight="1">
      <c r="A6" s="59" t="s">
        <v>139</v>
      </c>
      <c r="B6" s="60">
        <v>40909</v>
      </c>
      <c r="C6" s="61" t="s">
        <v>140</v>
      </c>
      <c r="D6" s="61" t="s">
        <v>141</v>
      </c>
      <c r="E6" s="61" t="s">
        <v>142</v>
      </c>
      <c r="F6" s="61" t="s">
        <v>143</v>
      </c>
      <c r="G6" s="62">
        <v>41274</v>
      </c>
      <c r="H6" s="61" t="s">
        <v>137</v>
      </c>
      <c r="I6" s="59" t="s">
        <v>144</v>
      </c>
    </row>
    <row r="7" spans="1:9" ht="20.25" customHeight="1">
      <c r="A7" s="63"/>
      <c r="B7" s="64"/>
      <c r="C7" s="65"/>
      <c r="D7" s="64"/>
      <c r="E7" s="64"/>
      <c r="F7" s="64"/>
      <c r="G7" s="65"/>
      <c r="H7" s="64"/>
      <c r="I7" s="63" t="s">
        <v>145</v>
      </c>
    </row>
    <row r="8" spans="1:9" ht="20.25" customHeight="1">
      <c r="A8" s="29"/>
      <c r="B8" s="30"/>
      <c r="C8" s="30"/>
      <c r="D8" s="30"/>
      <c r="E8" s="30"/>
      <c r="F8" s="30"/>
      <c r="G8" s="30"/>
      <c r="H8" s="30"/>
      <c r="I8" s="31"/>
    </row>
    <row r="9" spans="1:9" ht="20.25" customHeight="1">
      <c r="A9" s="32" t="s">
        <v>146</v>
      </c>
      <c r="B9" s="33">
        <f>SUM(B11,B14,B17,B20,B23,B27,B30,B33,B36,B39,B42,B45)</f>
        <v>7732</v>
      </c>
      <c r="C9" s="33">
        <f aca="true" t="shared" si="0" ref="C9:I9">SUM(C11,C14,C17,C20,C23,C27,C30,C33,C36,C39,C42,C45)</f>
        <v>2952</v>
      </c>
      <c r="D9" s="33">
        <f t="shared" si="0"/>
        <v>1874</v>
      </c>
      <c r="E9" s="33">
        <f t="shared" si="0"/>
        <v>3208</v>
      </c>
      <c r="F9" s="33">
        <f t="shared" si="0"/>
        <v>1887</v>
      </c>
      <c r="G9" s="33">
        <f t="shared" si="0"/>
        <v>7463</v>
      </c>
      <c r="H9" s="33">
        <f t="shared" si="0"/>
        <v>7269</v>
      </c>
      <c r="I9" s="34">
        <f t="shared" si="0"/>
        <v>194</v>
      </c>
    </row>
    <row r="10" spans="1:9" ht="20.25" customHeight="1">
      <c r="A10" s="35"/>
      <c r="B10" s="33"/>
      <c r="C10" s="36"/>
      <c r="D10" s="33"/>
      <c r="E10" s="33"/>
      <c r="F10" s="36"/>
      <c r="G10" s="33"/>
      <c r="H10" s="33"/>
      <c r="I10" s="36"/>
    </row>
    <row r="11" spans="1:9" s="26" customFormat="1" ht="20.25" customHeight="1">
      <c r="A11" s="37" t="s">
        <v>147</v>
      </c>
      <c r="B11" s="33">
        <f>SUM(B12)</f>
        <v>465</v>
      </c>
      <c r="C11" s="33">
        <f aca="true" t="shared" si="1" ref="C11:I11">SUM(C12)</f>
        <v>166</v>
      </c>
      <c r="D11" s="33">
        <f t="shared" si="1"/>
        <v>126</v>
      </c>
      <c r="E11" s="33">
        <f t="shared" si="1"/>
        <v>199</v>
      </c>
      <c r="F11" s="33">
        <f t="shared" si="1"/>
        <v>75</v>
      </c>
      <c r="G11" s="33">
        <f t="shared" si="1"/>
        <v>483</v>
      </c>
      <c r="H11" s="33">
        <f t="shared" si="1"/>
        <v>449</v>
      </c>
      <c r="I11" s="34">
        <f t="shared" si="1"/>
        <v>34</v>
      </c>
    </row>
    <row r="12" spans="1:9" s="26" customFormat="1" ht="20.25" customHeight="1">
      <c r="A12" s="38" t="s">
        <v>148</v>
      </c>
      <c r="B12" s="39">
        <v>465</v>
      </c>
      <c r="C12" s="39">
        <v>166</v>
      </c>
      <c r="D12" s="39">
        <v>126</v>
      </c>
      <c r="E12" s="39">
        <v>199</v>
      </c>
      <c r="F12" s="39">
        <v>75</v>
      </c>
      <c r="G12" s="39">
        <v>483</v>
      </c>
      <c r="H12" s="39">
        <v>449</v>
      </c>
      <c r="I12" s="39">
        <v>34</v>
      </c>
    </row>
    <row r="13" spans="1:9" ht="20.25" customHeight="1">
      <c r="A13" s="40"/>
      <c r="B13" s="41"/>
      <c r="C13" s="39"/>
      <c r="D13" s="39"/>
      <c r="E13" s="39"/>
      <c r="F13" s="39"/>
      <c r="G13" s="41"/>
      <c r="H13" s="41"/>
      <c r="I13" s="42"/>
    </row>
    <row r="14" spans="1:9" s="26" customFormat="1" ht="20.25" customHeight="1">
      <c r="A14" s="37" t="s">
        <v>149</v>
      </c>
      <c r="B14" s="34">
        <f>SUM(B15)</f>
        <v>284</v>
      </c>
      <c r="C14" s="34">
        <f aca="true" t="shared" si="2" ref="C14:I14">SUM(C15)</f>
        <v>165</v>
      </c>
      <c r="D14" s="34">
        <f t="shared" si="2"/>
        <v>63</v>
      </c>
      <c r="E14" s="34">
        <f t="shared" si="2"/>
        <v>208</v>
      </c>
      <c r="F14" s="34">
        <f t="shared" si="2"/>
        <v>72</v>
      </c>
      <c r="G14" s="34">
        <f t="shared" si="2"/>
        <v>232</v>
      </c>
      <c r="H14" s="34">
        <f t="shared" si="2"/>
        <v>222</v>
      </c>
      <c r="I14" s="34">
        <f t="shared" si="2"/>
        <v>10</v>
      </c>
    </row>
    <row r="15" spans="1:9" s="26" customFormat="1" ht="20.25" customHeight="1">
      <c r="A15" s="38" t="s">
        <v>150</v>
      </c>
      <c r="B15" s="39">
        <v>284</v>
      </c>
      <c r="C15" s="39">
        <v>165</v>
      </c>
      <c r="D15" s="39">
        <v>63</v>
      </c>
      <c r="E15" s="39">
        <v>208</v>
      </c>
      <c r="F15" s="39">
        <v>72</v>
      </c>
      <c r="G15" s="39">
        <v>232</v>
      </c>
      <c r="H15" s="39">
        <v>222</v>
      </c>
      <c r="I15" s="39">
        <v>10</v>
      </c>
    </row>
    <row r="16" spans="1:9" s="26" customFormat="1" ht="20.25" customHeight="1">
      <c r="A16" s="40"/>
      <c r="B16" s="39"/>
      <c r="C16" s="39"/>
      <c r="D16" s="39"/>
      <c r="E16" s="39"/>
      <c r="F16" s="39"/>
      <c r="G16" s="39"/>
      <c r="H16" s="39"/>
      <c r="I16" s="39"/>
    </row>
    <row r="17" spans="1:9" s="26" customFormat="1" ht="20.25" customHeight="1">
      <c r="A17" s="37" t="s">
        <v>151</v>
      </c>
      <c r="B17" s="34">
        <f>SUM(B18)</f>
        <v>641</v>
      </c>
      <c r="C17" s="34">
        <f aca="true" t="shared" si="3" ref="C17:I17">SUM(C18)</f>
        <v>342</v>
      </c>
      <c r="D17" s="34">
        <f t="shared" si="3"/>
        <v>172</v>
      </c>
      <c r="E17" s="34">
        <f t="shared" si="3"/>
        <v>400</v>
      </c>
      <c r="F17" s="34">
        <f t="shared" si="3"/>
        <v>195</v>
      </c>
      <c r="G17" s="34">
        <f t="shared" si="3"/>
        <v>560</v>
      </c>
      <c r="H17" s="34">
        <f t="shared" si="3"/>
        <v>551</v>
      </c>
      <c r="I17" s="34">
        <f t="shared" si="3"/>
        <v>9</v>
      </c>
    </row>
    <row r="18" spans="1:9" s="26" customFormat="1" ht="20.25" customHeight="1">
      <c r="A18" s="38" t="s">
        <v>152</v>
      </c>
      <c r="B18" s="39">
        <v>641</v>
      </c>
      <c r="C18" s="39">
        <v>342</v>
      </c>
      <c r="D18" s="39">
        <v>172</v>
      </c>
      <c r="E18" s="39">
        <v>400</v>
      </c>
      <c r="F18" s="39">
        <v>195</v>
      </c>
      <c r="G18" s="39">
        <v>560</v>
      </c>
      <c r="H18" s="39">
        <v>551</v>
      </c>
      <c r="I18" s="39">
        <v>9</v>
      </c>
    </row>
    <row r="19" spans="1:9" s="26" customFormat="1" ht="20.25" customHeight="1">
      <c r="A19" s="40"/>
      <c r="B19" s="39"/>
      <c r="C19" s="39"/>
      <c r="D19" s="39"/>
      <c r="E19" s="39"/>
      <c r="F19" s="39"/>
      <c r="G19" s="39"/>
      <c r="H19" s="39"/>
      <c r="I19" s="39"/>
    </row>
    <row r="20" spans="1:9" s="26" customFormat="1" ht="20.25" customHeight="1">
      <c r="A20" s="37" t="s">
        <v>153</v>
      </c>
      <c r="B20" s="34">
        <f>SUM(B21)</f>
        <v>678</v>
      </c>
      <c r="C20" s="34">
        <f aca="true" t="shared" si="4" ref="C20:I20">SUM(C21)</f>
        <v>197</v>
      </c>
      <c r="D20" s="34">
        <f t="shared" si="4"/>
        <v>36</v>
      </c>
      <c r="E20" s="34">
        <f t="shared" si="4"/>
        <v>247</v>
      </c>
      <c r="F20" s="34">
        <f t="shared" si="4"/>
        <v>119</v>
      </c>
      <c r="G20" s="34">
        <f t="shared" si="4"/>
        <v>545</v>
      </c>
      <c r="H20" s="34">
        <f t="shared" si="4"/>
        <v>523</v>
      </c>
      <c r="I20" s="34">
        <f t="shared" si="4"/>
        <v>22</v>
      </c>
    </row>
    <row r="21" spans="1:9" s="26" customFormat="1" ht="20.25" customHeight="1">
      <c r="A21" s="38" t="s">
        <v>134</v>
      </c>
      <c r="B21" s="39">
        <v>678</v>
      </c>
      <c r="C21" s="39">
        <v>197</v>
      </c>
      <c r="D21" s="39">
        <v>36</v>
      </c>
      <c r="E21" s="39">
        <v>247</v>
      </c>
      <c r="F21" s="39">
        <v>119</v>
      </c>
      <c r="G21" s="39">
        <v>545</v>
      </c>
      <c r="H21" s="39">
        <v>523</v>
      </c>
      <c r="I21" s="39">
        <v>22</v>
      </c>
    </row>
    <row r="22" spans="1:9" s="26" customFormat="1" ht="20.25" customHeight="1">
      <c r="A22" s="40"/>
      <c r="B22" s="41"/>
      <c r="C22" s="41"/>
      <c r="D22" s="41"/>
      <c r="E22" s="41"/>
      <c r="F22" s="41"/>
      <c r="G22" s="41"/>
      <c r="H22" s="41"/>
      <c r="I22" s="42"/>
    </row>
    <row r="23" spans="1:9" s="26" customFormat="1" ht="20.25" customHeight="1">
      <c r="A23" s="43" t="s">
        <v>155</v>
      </c>
      <c r="B23" s="34">
        <f>SUM(B24:B25)</f>
        <v>557</v>
      </c>
      <c r="C23" s="34">
        <f aca="true" t="shared" si="5" ref="C23:I23">SUM(C24:C25)</f>
        <v>284</v>
      </c>
      <c r="D23" s="34">
        <f t="shared" si="5"/>
        <v>152</v>
      </c>
      <c r="E23" s="34">
        <f t="shared" si="5"/>
        <v>266</v>
      </c>
      <c r="F23" s="34">
        <f t="shared" si="5"/>
        <v>215</v>
      </c>
      <c r="G23" s="34">
        <f t="shared" si="5"/>
        <v>512</v>
      </c>
      <c r="H23" s="34">
        <f t="shared" si="5"/>
        <v>505</v>
      </c>
      <c r="I23" s="34">
        <f t="shared" si="5"/>
        <v>7</v>
      </c>
    </row>
    <row r="24" spans="1:9" s="26" customFormat="1" ht="20.25" customHeight="1">
      <c r="A24" s="38" t="s">
        <v>156</v>
      </c>
      <c r="B24" s="39">
        <v>378</v>
      </c>
      <c r="C24" s="39">
        <v>186</v>
      </c>
      <c r="D24" s="39">
        <v>127</v>
      </c>
      <c r="E24" s="39">
        <v>180</v>
      </c>
      <c r="F24" s="39">
        <v>160</v>
      </c>
      <c r="G24" s="39">
        <v>351</v>
      </c>
      <c r="H24" s="39">
        <v>345</v>
      </c>
      <c r="I24" s="39">
        <v>6</v>
      </c>
    </row>
    <row r="25" spans="1:9" s="26" customFormat="1" ht="20.25" customHeight="1">
      <c r="A25" s="38" t="s">
        <v>135</v>
      </c>
      <c r="B25" s="39">
        <v>179</v>
      </c>
      <c r="C25" s="39">
        <v>98</v>
      </c>
      <c r="D25" s="39">
        <v>25</v>
      </c>
      <c r="E25" s="39">
        <v>86</v>
      </c>
      <c r="F25" s="39">
        <v>55</v>
      </c>
      <c r="G25" s="39">
        <v>161</v>
      </c>
      <c r="H25" s="39">
        <v>160</v>
      </c>
      <c r="I25" s="39">
        <v>1</v>
      </c>
    </row>
    <row r="26" spans="1:9" s="26" customFormat="1" ht="20.25" customHeight="1">
      <c r="A26" s="40"/>
      <c r="B26" s="39"/>
      <c r="C26" s="39"/>
      <c r="D26" s="39"/>
      <c r="E26" s="39"/>
      <c r="F26" s="39"/>
      <c r="G26" s="39"/>
      <c r="H26" s="39"/>
      <c r="I26" s="39"/>
    </row>
    <row r="27" spans="1:9" s="26" customFormat="1" ht="20.25" customHeight="1">
      <c r="A27" s="37" t="s">
        <v>158</v>
      </c>
      <c r="B27" s="34">
        <f>SUM(B28)</f>
        <v>826</v>
      </c>
      <c r="C27" s="34">
        <f aca="true" t="shared" si="6" ref="C27:I27">SUM(C28)</f>
        <v>316</v>
      </c>
      <c r="D27" s="34">
        <f t="shared" si="6"/>
        <v>234</v>
      </c>
      <c r="E27" s="34">
        <f t="shared" si="6"/>
        <v>327</v>
      </c>
      <c r="F27" s="34">
        <f t="shared" si="6"/>
        <v>258</v>
      </c>
      <c r="G27" s="34">
        <f t="shared" si="6"/>
        <v>791</v>
      </c>
      <c r="H27" s="34">
        <f t="shared" si="6"/>
        <v>757</v>
      </c>
      <c r="I27" s="34">
        <f t="shared" si="6"/>
        <v>34</v>
      </c>
    </row>
    <row r="28" spans="1:9" s="26" customFormat="1" ht="20.25" customHeight="1">
      <c r="A28" s="38" t="s">
        <v>159</v>
      </c>
      <c r="B28" s="39">
        <v>826</v>
      </c>
      <c r="C28" s="39">
        <v>316</v>
      </c>
      <c r="D28" s="39">
        <v>234</v>
      </c>
      <c r="E28" s="39">
        <v>327</v>
      </c>
      <c r="F28" s="39">
        <v>258</v>
      </c>
      <c r="G28" s="39">
        <v>791</v>
      </c>
      <c r="H28" s="39">
        <v>757</v>
      </c>
      <c r="I28" s="39">
        <v>34</v>
      </c>
    </row>
    <row r="29" spans="1:9" s="26" customFormat="1" ht="20.25" customHeight="1">
      <c r="A29" s="40"/>
      <c r="B29" s="39"/>
      <c r="C29" s="39"/>
      <c r="D29" s="39"/>
      <c r="E29" s="39"/>
      <c r="F29" s="39"/>
      <c r="G29" s="39"/>
      <c r="H29" s="39"/>
      <c r="I29" s="39"/>
    </row>
    <row r="30" spans="1:9" s="26" customFormat="1" ht="20.25" customHeight="1">
      <c r="A30" s="37" t="s">
        <v>160</v>
      </c>
      <c r="B30" s="34">
        <f>SUM(B31)</f>
        <v>1021</v>
      </c>
      <c r="C30" s="34">
        <f aca="true" t="shared" si="7" ref="C30:I30">SUM(C31)</f>
        <v>269</v>
      </c>
      <c r="D30" s="34">
        <f t="shared" si="7"/>
        <v>181</v>
      </c>
      <c r="E30" s="34">
        <f t="shared" si="7"/>
        <v>293</v>
      </c>
      <c r="F30" s="34">
        <f t="shared" si="7"/>
        <v>248</v>
      </c>
      <c r="G30" s="34">
        <f t="shared" si="7"/>
        <v>930</v>
      </c>
      <c r="H30" s="34">
        <f t="shared" si="7"/>
        <v>925</v>
      </c>
      <c r="I30" s="34">
        <f t="shared" si="7"/>
        <v>5</v>
      </c>
    </row>
    <row r="31" spans="1:9" s="26" customFormat="1" ht="20.25" customHeight="1">
      <c r="A31" s="38" t="s">
        <v>161</v>
      </c>
      <c r="B31" s="39">
        <v>1021</v>
      </c>
      <c r="C31" s="39">
        <v>269</v>
      </c>
      <c r="D31" s="39">
        <v>181</v>
      </c>
      <c r="E31" s="39">
        <v>293</v>
      </c>
      <c r="F31" s="39">
        <v>248</v>
      </c>
      <c r="G31" s="39">
        <v>930</v>
      </c>
      <c r="H31" s="39">
        <v>925</v>
      </c>
      <c r="I31" s="39">
        <v>5</v>
      </c>
    </row>
    <row r="32" spans="1:9" ht="20.25" customHeight="1">
      <c r="A32" s="40"/>
      <c r="B32" s="41"/>
      <c r="C32" s="39"/>
      <c r="D32" s="39"/>
      <c r="E32" s="39"/>
      <c r="F32" s="39"/>
      <c r="G32" s="41"/>
      <c r="H32" s="41"/>
      <c r="I32" s="42"/>
    </row>
    <row r="33" spans="1:9" s="26" customFormat="1" ht="20.25" customHeight="1">
      <c r="A33" s="37" t="s">
        <v>162</v>
      </c>
      <c r="B33" s="34">
        <f>SUM(B34)</f>
        <v>689</v>
      </c>
      <c r="C33" s="34">
        <f aca="true" t="shared" si="8" ref="C33:I33">SUM(C34)</f>
        <v>142</v>
      </c>
      <c r="D33" s="34">
        <f t="shared" si="8"/>
        <v>49</v>
      </c>
      <c r="E33" s="34">
        <f t="shared" si="8"/>
        <v>76</v>
      </c>
      <c r="F33" s="34">
        <f t="shared" si="8"/>
        <v>107</v>
      </c>
      <c r="G33" s="34">
        <f t="shared" si="8"/>
        <v>697</v>
      </c>
      <c r="H33" s="34">
        <f t="shared" si="8"/>
        <v>682</v>
      </c>
      <c r="I33" s="34">
        <f t="shared" si="8"/>
        <v>15</v>
      </c>
    </row>
    <row r="34" spans="1:9" s="26" customFormat="1" ht="20.25" customHeight="1">
      <c r="A34" s="38" t="s">
        <v>163</v>
      </c>
      <c r="B34" s="39">
        <v>689</v>
      </c>
      <c r="C34" s="39">
        <v>142</v>
      </c>
      <c r="D34" s="39">
        <v>49</v>
      </c>
      <c r="E34" s="39">
        <v>76</v>
      </c>
      <c r="F34" s="39">
        <v>107</v>
      </c>
      <c r="G34" s="39">
        <v>697</v>
      </c>
      <c r="H34" s="39">
        <v>682</v>
      </c>
      <c r="I34" s="39">
        <v>15</v>
      </c>
    </row>
    <row r="35" spans="1:9" s="26" customFormat="1" ht="20.25" customHeight="1">
      <c r="A35" s="40"/>
      <c r="B35" s="39"/>
      <c r="C35" s="39"/>
      <c r="D35" s="39"/>
      <c r="E35" s="39"/>
      <c r="F35" s="39"/>
      <c r="G35" s="39"/>
      <c r="H35" s="39"/>
      <c r="I35" s="39"/>
    </row>
    <row r="36" spans="1:9" s="26" customFormat="1" ht="20.25" customHeight="1">
      <c r="A36" s="37" t="s">
        <v>164</v>
      </c>
      <c r="B36" s="34">
        <f>SUM(B37)</f>
        <v>701</v>
      </c>
      <c r="C36" s="34">
        <f aca="true" t="shared" si="9" ref="C36:I36">SUM(C37)</f>
        <v>229</v>
      </c>
      <c r="D36" s="34">
        <f t="shared" si="9"/>
        <v>84</v>
      </c>
      <c r="E36" s="34">
        <f t="shared" si="9"/>
        <v>220</v>
      </c>
      <c r="F36" s="34">
        <f t="shared" si="9"/>
        <v>128</v>
      </c>
      <c r="G36" s="34">
        <f t="shared" si="9"/>
        <v>666</v>
      </c>
      <c r="H36" s="34">
        <f t="shared" si="9"/>
        <v>662</v>
      </c>
      <c r="I36" s="34">
        <f t="shared" si="9"/>
        <v>4</v>
      </c>
    </row>
    <row r="37" spans="1:9" ht="20.25" customHeight="1">
      <c r="A37" s="38" t="s">
        <v>165</v>
      </c>
      <c r="B37" s="39">
        <v>701</v>
      </c>
      <c r="C37" s="39">
        <v>229</v>
      </c>
      <c r="D37" s="39">
        <v>84</v>
      </c>
      <c r="E37" s="39">
        <v>220</v>
      </c>
      <c r="F37" s="39">
        <v>128</v>
      </c>
      <c r="G37" s="39">
        <v>666</v>
      </c>
      <c r="H37" s="39">
        <v>662</v>
      </c>
      <c r="I37" s="39">
        <v>4</v>
      </c>
    </row>
    <row r="38" spans="1:9" ht="20.25" customHeight="1">
      <c r="A38" s="40"/>
      <c r="B38" s="39"/>
      <c r="C38" s="39"/>
      <c r="D38" s="39"/>
      <c r="E38" s="39"/>
      <c r="F38" s="39"/>
      <c r="G38" s="39"/>
      <c r="H38" s="39"/>
      <c r="I38" s="39"/>
    </row>
    <row r="39" spans="1:9" s="26" customFormat="1" ht="20.25" customHeight="1">
      <c r="A39" s="37" t="s">
        <v>166</v>
      </c>
      <c r="B39" s="34">
        <f>SUM(B40)</f>
        <v>697</v>
      </c>
      <c r="C39" s="34">
        <f aca="true" t="shared" si="10" ref="C39:I39">SUM(C40)</f>
        <v>284</v>
      </c>
      <c r="D39" s="34">
        <f t="shared" si="10"/>
        <v>327</v>
      </c>
      <c r="E39" s="34">
        <f t="shared" si="10"/>
        <v>388</v>
      </c>
      <c r="F39" s="34">
        <f t="shared" si="10"/>
        <v>300</v>
      </c>
      <c r="G39" s="34">
        <f t="shared" si="10"/>
        <v>620</v>
      </c>
      <c r="H39" s="34">
        <f t="shared" si="10"/>
        <v>605</v>
      </c>
      <c r="I39" s="34">
        <f t="shared" si="10"/>
        <v>15</v>
      </c>
    </row>
    <row r="40" spans="1:9" s="26" customFormat="1" ht="20.25" customHeight="1">
      <c r="A40" s="38" t="s">
        <v>167</v>
      </c>
      <c r="B40" s="39">
        <v>697</v>
      </c>
      <c r="C40" s="39">
        <v>284</v>
      </c>
      <c r="D40" s="39">
        <v>327</v>
      </c>
      <c r="E40" s="39">
        <v>388</v>
      </c>
      <c r="F40" s="39">
        <v>300</v>
      </c>
      <c r="G40" s="39">
        <v>620</v>
      </c>
      <c r="H40" s="39">
        <v>605</v>
      </c>
      <c r="I40" s="39">
        <v>15</v>
      </c>
    </row>
    <row r="41" spans="1:9" s="26" customFormat="1" ht="20.25" customHeight="1">
      <c r="A41" s="40"/>
      <c r="B41" s="41"/>
      <c r="C41" s="39"/>
      <c r="D41" s="39"/>
      <c r="E41" s="39"/>
      <c r="F41" s="39"/>
      <c r="G41" s="41"/>
      <c r="H41" s="41"/>
      <c r="I41" s="42"/>
    </row>
    <row r="42" spans="1:9" s="26" customFormat="1" ht="15">
      <c r="A42" s="37" t="s">
        <v>168</v>
      </c>
      <c r="B42" s="34">
        <f>SUM(B43)</f>
        <v>700</v>
      </c>
      <c r="C42" s="34">
        <f aca="true" t="shared" si="11" ref="C42:I42">SUM(C43)</f>
        <v>203</v>
      </c>
      <c r="D42" s="34">
        <f t="shared" si="11"/>
        <v>294</v>
      </c>
      <c r="E42" s="34">
        <f t="shared" si="11"/>
        <v>267</v>
      </c>
      <c r="F42" s="34">
        <f t="shared" si="11"/>
        <v>96</v>
      </c>
      <c r="G42" s="34">
        <f t="shared" si="11"/>
        <v>834</v>
      </c>
      <c r="H42" s="34">
        <f t="shared" si="11"/>
        <v>806</v>
      </c>
      <c r="I42" s="34">
        <f t="shared" si="11"/>
        <v>28</v>
      </c>
    </row>
    <row r="43" spans="1:9" s="26" customFormat="1" ht="20.25" customHeight="1">
      <c r="A43" s="38" t="s">
        <v>169</v>
      </c>
      <c r="B43" s="39">
        <v>700</v>
      </c>
      <c r="C43" s="39">
        <v>203</v>
      </c>
      <c r="D43" s="39">
        <v>294</v>
      </c>
      <c r="E43" s="39">
        <v>267</v>
      </c>
      <c r="F43" s="39">
        <v>96</v>
      </c>
      <c r="G43" s="39">
        <v>834</v>
      </c>
      <c r="H43" s="39">
        <v>806</v>
      </c>
      <c r="I43" s="39">
        <v>28</v>
      </c>
    </row>
    <row r="44" spans="1:9" s="26" customFormat="1" ht="20.25" customHeight="1">
      <c r="A44" s="40"/>
      <c r="B44" s="39"/>
      <c r="C44" s="39"/>
      <c r="D44" s="39"/>
      <c r="E44" s="39"/>
      <c r="F44" s="39"/>
      <c r="G44" s="39"/>
      <c r="H44" s="39"/>
      <c r="I44" s="39"/>
    </row>
    <row r="45" spans="1:9" s="26" customFormat="1" ht="20.25" customHeight="1">
      <c r="A45" s="37" t="s">
        <v>170</v>
      </c>
      <c r="B45" s="34">
        <f>SUM(B46)</f>
        <v>473</v>
      </c>
      <c r="C45" s="34">
        <f aca="true" t="shared" si="12" ref="C45:I45">SUM(C46)</f>
        <v>355</v>
      </c>
      <c r="D45" s="34">
        <f t="shared" si="12"/>
        <v>156</v>
      </c>
      <c r="E45" s="34">
        <f t="shared" si="12"/>
        <v>317</v>
      </c>
      <c r="F45" s="34">
        <f t="shared" si="12"/>
        <v>74</v>
      </c>
      <c r="G45" s="34">
        <f t="shared" si="12"/>
        <v>593</v>
      </c>
      <c r="H45" s="34">
        <f t="shared" si="12"/>
        <v>582</v>
      </c>
      <c r="I45" s="34">
        <f t="shared" si="12"/>
        <v>11</v>
      </c>
    </row>
    <row r="46" spans="1:9" s="26" customFormat="1" ht="20.25" customHeight="1">
      <c r="A46" s="38" t="s">
        <v>171</v>
      </c>
      <c r="B46" s="39">
        <v>473</v>
      </c>
      <c r="C46" s="39">
        <v>355</v>
      </c>
      <c r="D46" s="39">
        <v>156</v>
      </c>
      <c r="E46" s="39">
        <v>317</v>
      </c>
      <c r="F46" s="39">
        <v>74</v>
      </c>
      <c r="G46" s="39">
        <v>593</v>
      </c>
      <c r="H46" s="39">
        <v>582</v>
      </c>
      <c r="I46" s="39">
        <v>11</v>
      </c>
    </row>
    <row r="47" spans="1:9" ht="20.25" customHeight="1" thickBot="1">
      <c r="A47" s="44"/>
      <c r="B47" s="45"/>
      <c r="C47" s="46"/>
      <c r="D47" s="45"/>
      <c r="E47" s="47"/>
      <c r="F47" s="45"/>
      <c r="G47" s="45"/>
      <c r="H47" s="48"/>
      <c r="I47" s="44"/>
    </row>
    <row r="48" spans="1:9" ht="20.25" customHeight="1">
      <c r="A48" s="49" t="s">
        <v>2</v>
      </c>
      <c r="B48" s="50"/>
      <c r="C48" s="50"/>
      <c r="D48" s="50"/>
      <c r="E48" s="50"/>
      <c r="F48" s="50"/>
      <c r="G48" s="50"/>
      <c r="H48" s="51"/>
      <c r="I48" s="51"/>
    </row>
  </sheetData>
  <sheetProtection/>
  <dataValidations count="3">
    <dataValidation errorStyle="warning" type="whole" operator="equal" allowBlank="1" showInputMessage="1" showErrorMessage="1" error="LA CANTIDAD DE CASOS ACTIVOS NO COINCIDE CON EL DESGLOSE DE CASOS EN TRAMITE Y ETAPA DE EJECUCIÓN. " sqref="I22">
      <formula1>G18-H18</formula1>
    </dataValidation>
    <dataValidation errorStyle="warning" type="whole" operator="equal" allowBlank="1" showInputMessage="1" showErrorMessage="1" error="LA CANTIDAD DE CASOS ACTIVOS NO COINCIDE CON EL DESGLOSE DE CASOS EN TRAMITE Y ETAPA DE EJECUCIÓN. " sqref="I41">
      <formula1>G34-H34</formula1>
    </dataValidation>
    <dataValidation errorStyle="warning" type="whole" operator="equal" allowBlank="1" showInputMessage="1" showErrorMessage="1" error="LA CANTIDAD DE CASOS ACTIVOS NO COINCIDE CON EL DESGLOSE DE CASOS EN TRAMITE Y ETAPA DE EJECUCIÓN. " sqref="I32 I13">
      <formula1>#REF!-#REF!</formula1>
    </dataValidation>
  </dataValidations>
  <printOptions horizontalCentered="1" verticalCentered="1"/>
  <pageMargins left="0" right="0" top="0" bottom="0" header="0" footer="0"/>
  <pageSetup horizontalDpi="300" verticalDpi="300" orientation="landscape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zoomScale="75" zoomScaleNormal="75" workbookViewId="0" topLeftCell="A1">
      <selection activeCell="A3" sqref="A3:I7"/>
    </sheetView>
  </sheetViews>
  <sheetFormatPr defaultColWidth="11.57421875" defaultRowHeight="20.25" customHeight="1"/>
  <cols>
    <col min="1" max="1" width="65.140625" style="24" customWidth="1"/>
    <col min="2" max="2" width="17.28125" style="24" bestFit="1" customWidth="1"/>
    <col min="3" max="3" width="17.00390625" style="24" customWidth="1"/>
    <col min="4" max="4" width="18.7109375" style="24" bestFit="1" customWidth="1"/>
    <col min="5" max="5" width="18.28125" style="24" customWidth="1"/>
    <col min="6" max="6" width="22.00390625" style="24" bestFit="1" customWidth="1"/>
    <col min="7" max="7" width="17.421875" style="24" bestFit="1" customWidth="1"/>
    <col min="8" max="8" width="17.421875" style="24" customWidth="1"/>
    <col min="9" max="9" width="17.28125" style="24" customWidth="1"/>
    <col min="10" max="16384" width="11.421875" style="24" customWidth="1"/>
  </cols>
  <sheetData>
    <row r="1" spans="1:9" ht="15">
      <c r="A1" s="22" t="s">
        <v>47</v>
      </c>
      <c r="B1" s="50"/>
      <c r="C1" s="23"/>
      <c r="D1" s="23"/>
      <c r="E1" s="23"/>
      <c r="F1" s="23"/>
      <c r="G1" s="23"/>
      <c r="H1" s="23"/>
      <c r="I1" s="23"/>
    </row>
    <row r="2" spans="1:9" ht="15">
      <c r="A2" s="22"/>
      <c r="B2" s="42"/>
      <c r="C2" s="42"/>
      <c r="D2" s="42"/>
      <c r="E2" s="42"/>
      <c r="F2" s="42"/>
      <c r="G2" s="42"/>
      <c r="H2" s="42"/>
      <c r="I2" s="42"/>
    </row>
    <row r="3" spans="1:9" s="26" customFormat="1" ht="20.25" customHeight="1">
      <c r="A3" s="52" t="s">
        <v>9</v>
      </c>
      <c r="B3" s="53"/>
      <c r="C3" s="53"/>
      <c r="D3" s="53"/>
      <c r="E3" s="53"/>
      <c r="F3" s="53"/>
      <c r="G3" s="53"/>
      <c r="H3" s="53"/>
      <c r="I3" s="53"/>
    </row>
    <row r="4" spans="1:9" ht="20.2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ht="20.25" customHeight="1">
      <c r="A5" s="55"/>
      <c r="B5" s="56" t="s">
        <v>136</v>
      </c>
      <c r="C5" s="56"/>
      <c r="D5" s="56"/>
      <c r="E5" s="56"/>
      <c r="F5" s="57"/>
      <c r="G5" s="57" t="s">
        <v>136</v>
      </c>
      <c r="H5" s="58"/>
      <c r="I5" s="55" t="s">
        <v>138</v>
      </c>
    </row>
    <row r="6" spans="1:9" ht="20.25" customHeight="1">
      <c r="A6" s="59" t="s">
        <v>139</v>
      </c>
      <c r="B6" s="60">
        <v>40909</v>
      </c>
      <c r="C6" s="61" t="s">
        <v>140</v>
      </c>
      <c r="D6" s="61" t="s">
        <v>141</v>
      </c>
      <c r="E6" s="61" t="s">
        <v>142</v>
      </c>
      <c r="F6" s="61" t="s">
        <v>143</v>
      </c>
      <c r="G6" s="62">
        <v>41274</v>
      </c>
      <c r="H6" s="61" t="s">
        <v>137</v>
      </c>
      <c r="I6" s="59" t="s">
        <v>144</v>
      </c>
    </row>
    <row r="7" spans="1:9" ht="20.25" customHeight="1">
      <c r="A7" s="63"/>
      <c r="B7" s="64"/>
      <c r="C7" s="64"/>
      <c r="D7" s="64"/>
      <c r="E7" s="64"/>
      <c r="F7" s="64"/>
      <c r="G7" s="65"/>
      <c r="H7" s="64"/>
      <c r="I7" s="63" t="s">
        <v>145</v>
      </c>
    </row>
    <row r="8" spans="1:9" ht="20.25" customHeight="1">
      <c r="A8" s="66"/>
      <c r="B8" s="30"/>
      <c r="C8" s="30"/>
      <c r="D8" s="30"/>
      <c r="E8" s="30"/>
      <c r="F8" s="30"/>
      <c r="G8" s="30"/>
      <c r="H8" s="30"/>
      <c r="I8" s="31"/>
    </row>
    <row r="9" spans="1:9" ht="20.25" customHeight="1">
      <c r="A9" s="32" t="s">
        <v>146</v>
      </c>
      <c r="B9" s="33">
        <f aca="true" t="shared" si="0" ref="B9:I9">B11+B15+B20+B24+B28+B32</f>
        <v>7732</v>
      </c>
      <c r="C9" s="33">
        <f t="shared" si="0"/>
        <v>2952</v>
      </c>
      <c r="D9" s="33">
        <f t="shared" si="0"/>
        <v>1874</v>
      </c>
      <c r="E9" s="33">
        <f t="shared" si="0"/>
        <v>3208</v>
      </c>
      <c r="F9" s="33">
        <f t="shared" si="0"/>
        <v>1887</v>
      </c>
      <c r="G9" s="33">
        <f t="shared" si="0"/>
        <v>7463</v>
      </c>
      <c r="H9" s="33">
        <f t="shared" si="0"/>
        <v>7269</v>
      </c>
      <c r="I9" s="34">
        <f t="shared" si="0"/>
        <v>194</v>
      </c>
    </row>
    <row r="10" spans="1:9" ht="20.25" customHeight="1">
      <c r="A10" s="35"/>
      <c r="B10" s="33"/>
      <c r="C10" s="33"/>
      <c r="D10" s="33"/>
      <c r="E10" s="33"/>
      <c r="F10" s="33"/>
      <c r="G10" s="33"/>
      <c r="H10" s="33"/>
      <c r="I10" s="34"/>
    </row>
    <row r="11" spans="1:9" s="26" customFormat="1" ht="20.25" customHeight="1">
      <c r="A11" s="37" t="s">
        <v>27</v>
      </c>
      <c r="B11" s="33">
        <f aca="true" t="shared" si="1" ref="B11:I11">SUM(B12:B13)</f>
        <v>1166</v>
      </c>
      <c r="C11" s="33">
        <f t="shared" si="1"/>
        <v>395</v>
      </c>
      <c r="D11" s="33">
        <f t="shared" si="1"/>
        <v>210</v>
      </c>
      <c r="E11" s="33">
        <f t="shared" si="1"/>
        <v>419</v>
      </c>
      <c r="F11" s="33">
        <f t="shared" si="1"/>
        <v>203</v>
      </c>
      <c r="G11" s="33">
        <f t="shared" si="1"/>
        <v>1149</v>
      </c>
      <c r="H11" s="33">
        <f t="shared" si="1"/>
        <v>1111</v>
      </c>
      <c r="I11" s="34">
        <f t="shared" si="1"/>
        <v>38</v>
      </c>
    </row>
    <row r="12" spans="1:9" s="26" customFormat="1" ht="20.25" customHeight="1">
      <c r="A12" s="67" t="s">
        <v>62</v>
      </c>
      <c r="B12" s="41">
        <f>'c351'!B12</f>
        <v>465</v>
      </c>
      <c r="C12" s="41">
        <f>'c351'!C12</f>
        <v>166</v>
      </c>
      <c r="D12" s="41">
        <f>'c351'!D12</f>
        <v>126</v>
      </c>
      <c r="E12" s="41">
        <f>'c351'!E12</f>
        <v>199</v>
      </c>
      <c r="F12" s="41">
        <f>'c351'!F12</f>
        <v>75</v>
      </c>
      <c r="G12" s="41">
        <f>C12+B12+D12-E12-F12</f>
        <v>483</v>
      </c>
      <c r="H12" s="41">
        <f>'c351'!H12</f>
        <v>449</v>
      </c>
      <c r="I12" s="39">
        <f>'c351'!I12</f>
        <v>34</v>
      </c>
    </row>
    <row r="13" spans="1:9" ht="20.25" customHeight="1">
      <c r="A13" s="67" t="s">
        <v>70</v>
      </c>
      <c r="B13" s="41">
        <f>'c351'!B37</f>
        <v>701</v>
      </c>
      <c r="C13" s="41">
        <f>'c351'!C37</f>
        <v>229</v>
      </c>
      <c r="D13" s="41">
        <f>'c351'!D37</f>
        <v>84</v>
      </c>
      <c r="E13" s="41">
        <f>'c351'!E37</f>
        <v>220</v>
      </c>
      <c r="F13" s="41">
        <f>'c351'!F37</f>
        <v>128</v>
      </c>
      <c r="G13" s="41">
        <f>C13+B13+D13-E13-F13</f>
        <v>666</v>
      </c>
      <c r="H13" s="41">
        <f>'c351'!H37</f>
        <v>662</v>
      </c>
      <c r="I13" s="39">
        <f>'c351'!I37</f>
        <v>4</v>
      </c>
    </row>
    <row r="14" spans="1:9" ht="20.25" customHeight="1">
      <c r="A14" s="67"/>
      <c r="B14" s="41"/>
      <c r="C14" s="41"/>
      <c r="D14" s="41"/>
      <c r="E14" s="41"/>
      <c r="F14" s="41"/>
      <c r="G14" s="41"/>
      <c r="H14" s="41"/>
      <c r="I14" s="39"/>
    </row>
    <row r="15" spans="1:9" s="26" customFormat="1" ht="20.25" customHeight="1">
      <c r="A15" s="37" t="s">
        <v>119</v>
      </c>
      <c r="B15" s="33">
        <f aca="true" t="shared" si="2" ref="B15:I15">SUM(B16:B18)</f>
        <v>1603</v>
      </c>
      <c r="C15" s="33">
        <f t="shared" si="2"/>
        <v>704</v>
      </c>
      <c r="D15" s="33">
        <f t="shared" si="2"/>
        <v>271</v>
      </c>
      <c r="E15" s="33">
        <f t="shared" si="2"/>
        <v>855</v>
      </c>
      <c r="F15" s="33">
        <f t="shared" si="2"/>
        <v>386</v>
      </c>
      <c r="G15" s="33">
        <f t="shared" si="2"/>
        <v>1337</v>
      </c>
      <c r="H15" s="33">
        <f t="shared" si="2"/>
        <v>1296</v>
      </c>
      <c r="I15" s="34">
        <f t="shared" si="2"/>
        <v>41</v>
      </c>
    </row>
    <row r="16" spans="1:9" s="26" customFormat="1" ht="20.25" customHeight="1">
      <c r="A16" s="67" t="s">
        <v>63</v>
      </c>
      <c r="B16" s="41">
        <f>'c351'!B15</f>
        <v>284</v>
      </c>
      <c r="C16" s="41">
        <f>'c351'!C15</f>
        <v>165</v>
      </c>
      <c r="D16" s="41">
        <f>'c351'!D15</f>
        <v>63</v>
      </c>
      <c r="E16" s="41">
        <f>'c351'!E15</f>
        <v>208</v>
      </c>
      <c r="F16" s="41">
        <f>'c351'!F15</f>
        <v>72</v>
      </c>
      <c r="G16" s="41">
        <f>C16+B16+D16-E16-F16</f>
        <v>232</v>
      </c>
      <c r="H16" s="41">
        <f>'c351'!H15</f>
        <v>222</v>
      </c>
      <c r="I16" s="39">
        <f>'c351'!I15</f>
        <v>10</v>
      </c>
    </row>
    <row r="17" spans="1:9" s="26" customFormat="1" ht="20.25" customHeight="1">
      <c r="A17" s="67" t="s">
        <v>64</v>
      </c>
      <c r="B17" s="41">
        <f>'c351'!B18</f>
        <v>641</v>
      </c>
      <c r="C17" s="41">
        <f>'c351'!C18</f>
        <v>342</v>
      </c>
      <c r="D17" s="41">
        <f>'c351'!D18</f>
        <v>172</v>
      </c>
      <c r="E17" s="41">
        <f>'c351'!E18</f>
        <v>400</v>
      </c>
      <c r="F17" s="41">
        <f>'c351'!F18</f>
        <v>195</v>
      </c>
      <c r="G17" s="41">
        <f>C17+B17+D17-E17-F17</f>
        <v>560</v>
      </c>
      <c r="H17" s="41">
        <f>'c351'!H18</f>
        <v>551</v>
      </c>
      <c r="I17" s="39">
        <f>'c351'!I18</f>
        <v>9</v>
      </c>
    </row>
    <row r="18" spans="1:9" s="26" customFormat="1" ht="20.25" customHeight="1">
      <c r="A18" s="67" t="s">
        <v>65</v>
      </c>
      <c r="B18" s="41">
        <f>'c351'!B21</f>
        <v>678</v>
      </c>
      <c r="C18" s="41">
        <f>'c351'!C21</f>
        <v>197</v>
      </c>
      <c r="D18" s="41">
        <f>'c351'!D21</f>
        <v>36</v>
      </c>
      <c r="E18" s="41">
        <f>'c351'!E21</f>
        <v>247</v>
      </c>
      <c r="F18" s="41">
        <f>'c351'!F21</f>
        <v>119</v>
      </c>
      <c r="G18" s="41">
        <f>C18+B18+D18-E18-F18</f>
        <v>545</v>
      </c>
      <c r="H18" s="41">
        <f>'c351'!H21</f>
        <v>523</v>
      </c>
      <c r="I18" s="39">
        <f>'c351'!I21</f>
        <v>22</v>
      </c>
    </row>
    <row r="19" spans="1:9" s="26" customFormat="1" ht="20.25" customHeight="1">
      <c r="A19" s="67"/>
      <c r="B19" s="41"/>
      <c r="C19" s="41"/>
      <c r="D19" s="41"/>
      <c r="E19" s="41"/>
      <c r="F19" s="41"/>
      <c r="G19" s="41"/>
      <c r="H19" s="41"/>
      <c r="I19" s="39"/>
    </row>
    <row r="20" spans="1:9" s="26" customFormat="1" ht="20.25" customHeight="1">
      <c r="A20" s="66" t="s">
        <v>120</v>
      </c>
      <c r="B20" s="33">
        <f aca="true" t="shared" si="3" ref="B20:I20">SUM(B21:B22)</f>
        <v>557</v>
      </c>
      <c r="C20" s="33">
        <f t="shared" si="3"/>
        <v>284</v>
      </c>
      <c r="D20" s="33">
        <f t="shared" si="3"/>
        <v>152</v>
      </c>
      <c r="E20" s="33">
        <f t="shared" si="3"/>
        <v>266</v>
      </c>
      <c r="F20" s="33">
        <f t="shared" si="3"/>
        <v>215</v>
      </c>
      <c r="G20" s="33">
        <f t="shared" si="3"/>
        <v>512</v>
      </c>
      <c r="H20" s="33">
        <f t="shared" si="3"/>
        <v>505</v>
      </c>
      <c r="I20" s="34">
        <f t="shared" si="3"/>
        <v>7</v>
      </c>
    </row>
    <row r="21" spans="1:9" s="26" customFormat="1" ht="20.25" customHeight="1">
      <c r="A21" s="67" t="s">
        <v>66</v>
      </c>
      <c r="B21" s="41">
        <f>'c351'!B24</f>
        <v>378</v>
      </c>
      <c r="C21" s="41">
        <f>'c351'!C24</f>
        <v>186</v>
      </c>
      <c r="D21" s="41">
        <f>'c351'!D24</f>
        <v>127</v>
      </c>
      <c r="E21" s="41">
        <f>'c351'!E24</f>
        <v>180</v>
      </c>
      <c r="F21" s="41">
        <f>'c351'!F24</f>
        <v>160</v>
      </c>
      <c r="G21" s="41">
        <f>C21+B21+D21-E21-F21</f>
        <v>351</v>
      </c>
      <c r="H21" s="41">
        <f>'c351'!H24</f>
        <v>345</v>
      </c>
      <c r="I21" s="39">
        <f>'c351'!I24</f>
        <v>6</v>
      </c>
    </row>
    <row r="22" spans="1:9" s="26" customFormat="1" ht="20.25" customHeight="1">
      <c r="A22" s="67" t="s">
        <v>67</v>
      </c>
      <c r="B22" s="41">
        <f>'c351'!B25</f>
        <v>179</v>
      </c>
      <c r="C22" s="41">
        <f>'c351'!C25</f>
        <v>98</v>
      </c>
      <c r="D22" s="41">
        <f>'c351'!D25</f>
        <v>25</v>
      </c>
      <c r="E22" s="41">
        <f>'c351'!E25</f>
        <v>86</v>
      </c>
      <c r="F22" s="41">
        <f>'c351'!F25</f>
        <v>55</v>
      </c>
      <c r="G22" s="41">
        <f>C22+B22+D22-E22-F22</f>
        <v>161</v>
      </c>
      <c r="H22" s="41">
        <f>'c351'!H25</f>
        <v>160</v>
      </c>
      <c r="I22" s="39">
        <f>'c351'!I25</f>
        <v>1</v>
      </c>
    </row>
    <row r="23" spans="1:9" s="26" customFormat="1" ht="20.25" customHeight="1">
      <c r="A23" s="67"/>
      <c r="B23" s="41"/>
      <c r="C23" s="41"/>
      <c r="D23" s="41"/>
      <c r="E23" s="41"/>
      <c r="F23" s="41"/>
      <c r="G23" s="41"/>
      <c r="H23" s="41"/>
      <c r="I23" s="39"/>
    </row>
    <row r="24" spans="1:9" s="26" customFormat="1" ht="20.25" customHeight="1">
      <c r="A24" s="37" t="s">
        <v>121</v>
      </c>
      <c r="B24" s="33">
        <f aca="true" t="shared" si="4" ref="B24:I24">SUM(B25:B26)</f>
        <v>1847</v>
      </c>
      <c r="C24" s="33">
        <f t="shared" si="4"/>
        <v>585</v>
      </c>
      <c r="D24" s="33">
        <f t="shared" si="4"/>
        <v>415</v>
      </c>
      <c r="E24" s="33">
        <f t="shared" si="4"/>
        <v>620</v>
      </c>
      <c r="F24" s="33">
        <f t="shared" si="4"/>
        <v>506</v>
      </c>
      <c r="G24" s="33">
        <f t="shared" si="4"/>
        <v>1721</v>
      </c>
      <c r="H24" s="33">
        <f t="shared" si="4"/>
        <v>1682</v>
      </c>
      <c r="I24" s="34">
        <f t="shared" si="4"/>
        <v>39</v>
      </c>
    </row>
    <row r="25" spans="1:9" s="26" customFormat="1" ht="20.25" customHeight="1">
      <c r="A25" s="67" t="s">
        <v>68</v>
      </c>
      <c r="B25" s="41">
        <f>'c351'!B28</f>
        <v>826</v>
      </c>
      <c r="C25" s="41">
        <f>'c351'!C28</f>
        <v>316</v>
      </c>
      <c r="D25" s="41">
        <f>'c351'!D28</f>
        <v>234</v>
      </c>
      <c r="E25" s="41">
        <f>'c351'!E28</f>
        <v>327</v>
      </c>
      <c r="F25" s="41">
        <f>'c351'!F28</f>
        <v>258</v>
      </c>
      <c r="G25" s="41">
        <f>C25+B25+D25-E25-F25</f>
        <v>791</v>
      </c>
      <c r="H25" s="41">
        <f>'c351'!H28</f>
        <v>757</v>
      </c>
      <c r="I25" s="39">
        <f>'c351'!I28</f>
        <v>34</v>
      </c>
    </row>
    <row r="26" spans="1:9" s="26" customFormat="1" ht="20.25" customHeight="1">
      <c r="A26" s="67" t="s">
        <v>69</v>
      </c>
      <c r="B26" s="41">
        <f>'c351'!B31</f>
        <v>1021</v>
      </c>
      <c r="C26" s="41">
        <f>'c351'!C31</f>
        <v>269</v>
      </c>
      <c r="D26" s="41">
        <f>'c351'!D31</f>
        <v>181</v>
      </c>
      <c r="E26" s="41">
        <f>'c351'!E31</f>
        <v>293</v>
      </c>
      <c r="F26" s="41">
        <f>'c351'!F31</f>
        <v>248</v>
      </c>
      <c r="G26" s="41">
        <f>C26+B26+D26-E26-F26</f>
        <v>930</v>
      </c>
      <c r="H26" s="41">
        <f>'c351'!H31</f>
        <v>925</v>
      </c>
      <c r="I26" s="39">
        <f>'c351'!I31</f>
        <v>5</v>
      </c>
    </row>
    <row r="27" spans="1:9" ht="20.25" customHeight="1">
      <c r="A27" s="67"/>
      <c r="B27" s="41"/>
      <c r="C27" s="41"/>
      <c r="D27" s="41"/>
      <c r="E27" s="41"/>
      <c r="F27" s="41"/>
      <c r="G27" s="41"/>
      <c r="H27" s="41"/>
      <c r="I27" s="39"/>
    </row>
    <row r="28" spans="1:9" s="26" customFormat="1" ht="20.25" customHeight="1">
      <c r="A28" s="37" t="s">
        <v>122</v>
      </c>
      <c r="B28" s="33">
        <f aca="true" t="shared" si="5" ref="B28:I28">SUM(B29:B30)</f>
        <v>1386</v>
      </c>
      <c r="C28" s="33">
        <f t="shared" si="5"/>
        <v>426</v>
      </c>
      <c r="D28" s="33">
        <f t="shared" si="5"/>
        <v>376</v>
      </c>
      <c r="E28" s="33">
        <f t="shared" si="5"/>
        <v>464</v>
      </c>
      <c r="F28" s="33">
        <f t="shared" si="5"/>
        <v>407</v>
      </c>
      <c r="G28" s="33">
        <f t="shared" si="5"/>
        <v>1317</v>
      </c>
      <c r="H28" s="33">
        <f t="shared" si="5"/>
        <v>1287</v>
      </c>
      <c r="I28" s="34">
        <f t="shared" si="5"/>
        <v>30</v>
      </c>
    </row>
    <row r="29" spans="1:9" s="26" customFormat="1" ht="20.25" customHeight="1">
      <c r="A29" s="67" t="s">
        <v>162</v>
      </c>
      <c r="B29" s="41">
        <f>'c351'!B34</f>
        <v>689</v>
      </c>
      <c r="C29" s="41">
        <f>'c351'!C34</f>
        <v>142</v>
      </c>
      <c r="D29" s="41">
        <f>'c351'!D34</f>
        <v>49</v>
      </c>
      <c r="E29" s="41">
        <f>'c351'!E34</f>
        <v>76</v>
      </c>
      <c r="F29" s="41">
        <f>'c351'!F34</f>
        <v>107</v>
      </c>
      <c r="G29" s="41">
        <f>C29+B29+D29-E29-F29</f>
        <v>697</v>
      </c>
      <c r="H29" s="41">
        <f>'c351'!H34</f>
        <v>682</v>
      </c>
      <c r="I29" s="39">
        <f>'c351'!I34</f>
        <v>15</v>
      </c>
    </row>
    <row r="30" spans="1:9" s="26" customFormat="1" ht="20.25" customHeight="1">
      <c r="A30" s="67" t="s">
        <v>71</v>
      </c>
      <c r="B30" s="41">
        <f>'c351'!B40</f>
        <v>697</v>
      </c>
      <c r="C30" s="41">
        <f>'c351'!C40</f>
        <v>284</v>
      </c>
      <c r="D30" s="41">
        <f>'c351'!D40</f>
        <v>327</v>
      </c>
      <c r="E30" s="41">
        <f>'c351'!E40</f>
        <v>388</v>
      </c>
      <c r="F30" s="41">
        <f>'c351'!F40</f>
        <v>300</v>
      </c>
      <c r="G30" s="41">
        <f>C30+B30+D30-E30-F30</f>
        <v>620</v>
      </c>
      <c r="H30" s="41">
        <f>'c351'!H40</f>
        <v>605</v>
      </c>
      <c r="I30" s="39">
        <f>'c351'!I40</f>
        <v>15</v>
      </c>
    </row>
    <row r="31" spans="1:9" s="26" customFormat="1" ht="20.25" customHeight="1">
      <c r="A31" s="67"/>
      <c r="B31" s="41"/>
      <c r="C31" s="41"/>
      <c r="D31" s="41"/>
      <c r="E31" s="41"/>
      <c r="F31" s="41"/>
      <c r="G31" s="41"/>
      <c r="H31" s="41"/>
      <c r="I31" s="39"/>
    </row>
    <row r="32" spans="1:9" s="26" customFormat="1" ht="20.25" customHeight="1">
      <c r="A32" s="37" t="s">
        <v>28</v>
      </c>
      <c r="B32" s="33">
        <f aca="true" t="shared" si="6" ref="B32:I32">SUM(B33:B34)</f>
        <v>1173</v>
      </c>
      <c r="C32" s="33">
        <f t="shared" si="6"/>
        <v>558</v>
      </c>
      <c r="D32" s="33">
        <f t="shared" si="6"/>
        <v>450</v>
      </c>
      <c r="E32" s="33">
        <f t="shared" si="6"/>
        <v>584</v>
      </c>
      <c r="F32" s="33">
        <f t="shared" si="6"/>
        <v>170</v>
      </c>
      <c r="G32" s="33">
        <f t="shared" si="6"/>
        <v>1427</v>
      </c>
      <c r="H32" s="33">
        <f t="shared" si="6"/>
        <v>1388</v>
      </c>
      <c r="I32" s="34">
        <f t="shared" si="6"/>
        <v>39</v>
      </c>
    </row>
    <row r="33" spans="1:9" s="26" customFormat="1" ht="20.25" customHeight="1">
      <c r="A33" s="67" t="s">
        <v>72</v>
      </c>
      <c r="B33" s="41">
        <f>'c351'!B43</f>
        <v>700</v>
      </c>
      <c r="C33" s="41">
        <f>'c351'!C43</f>
        <v>203</v>
      </c>
      <c r="D33" s="41">
        <f>'c351'!D43</f>
        <v>294</v>
      </c>
      <c r="E33" s="41">
        <f>'c351'!E43</f>
        <v>267</v>
      </c>
      <c r="F33" s="41">
        <f>'c351'!F43</f>
        <v>96</v>
      </c>
      <c r="G33" s="41">
        <f>C33+B33+D33-E33-F33</f>
        <v>834</v>
      </c>
      <c r="H33" s="41">
        <f>'c351'!H43</f>
        <v>806</v>
      </c>
      <c r="I33" s="39">
        <f>'c351'!I43</f>
        <v>28</v>
      </c>
    </row>
    <row r="34" spans="1:9" s="26" customFormat="1" ht="20.25" customHeight="1">
      <c r="A34" s="67" t="s">
        <v>73</v>
      </c>
      <c r="B34" s="41">
        <f>'c351'!B46</f>
        <v>473</v>
      </c>
      <c r="C34" s="41">
        <f>'c351'!C46</f>
        <v>355</v>
      </c>
      <c r="D34" s="41">
        <f>'c351'!D46</f>
        <v>156</v>
      </c>
      <c r="E34" s="41">
        <f>'c351'!E46</f>
        <v>317</v>
      </c>
      <c r="F34" s="41">
        <f>'c351'!F46</f>
        <v>74</v>
      </c>
      <c r="G34" s="41">
        <f>C34+B34+D34-E34-F34</f>
        <v>593</v>
      </c>
      <c r="H34" s="41">
        <f>'c351'!H46</f>
        <v>582</v>
      </c>
      <c r="I34" s="39">
        <f>'c351'!I46</f>
        <v>11</v>
      </c>
    </row>
    <row r="35" spans="1:9" ht="20.25" customHeight="1">
      <c r="A35" s="68"/>
      <c r="B35" s="69"/>
      <c r="C35" s="69"/>
      <c r="D35" s="69"/>
      <c r="E35" s="69"/>
      <c r="F35" s="69"/>
      <c r="G35" s="69"/>
      <c r="H35" s="70"/>
      <c r="I35" s="71"/>
    </row>
    <row r="36" spans="1:9" ht="20.25" customHeight="1">
      <c r="A36" s="49" t="s">
        <v>3</v>
      </c>
      <c r="B36" s="50"/>
      <c r="C36" s="50"/>
      <c r="D36" s="50"/>
      <c r="E36" s="50"/>
      <c r="F36" s="50"/>
      <c r="G36" s="50"/>
      <c r="H36" s="51"/>
      <c r="I36" s="51"/>
    </row>
    <row r="37" ht="20.25" customHeight="1">
      <c r="A37" s="22"/>
    </row>
  </sheetData>
  <sheetProtection/>
  <dataValidations count="2">
    <dataValidation errorStyle="warning" type="whole" operator="equal" allowBlank="1" showInputMessage="1" showErrorMessage="1" error="LA CANTIDAD DE CASOS ACTIVOS NO COINCIDE CON EL DESGLOSE DE CASOS EN TRAMITE Y ETAPA DE EJECUCIÓN. " sqref="I31 I19">
      <formula1>G29-H29</formula1>
    </dataValidation>
    <dataValidation errorStyle="warning" type="whole" operator="equal" allowBlank="1" showInputMessage="1" showErrorMessage="1" error="LA CANTIDAD DE CASOS ACTIVOS NO COINCIDE CON EL DESGLOSE DE CASOS EN TRAMITE Y ETAPA DE EJECUCIÓN. " sqref="I27 I14">
      <formula1>#REF!-#REF!</formula1>
    </dataValidation>
  </dataValidations>
  <printOptions horizontalCentered="1" verticalCentered="1"/>
  <pageMargins left="0" right="0" top="0" bottom="0" header="0" footer="0"/>
  <pageSetup horizontalDpi="600" verticalDpi="6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zoomScale="50" zoomScaleNormal="50" zoomScaleSheetLayoutView="55" workbookViewId="0" topLeftCell="A1">
      <pane ySplit="6" topLeftCell="BM7" activePane="bottomLeft" state="frozen"/>
      <selection pane="topLeft" activeCell="A1" sqref="A1"/>
      <selection pane="bottomLeft" activeCell="A3" sqref="A3:U6"/>
    </sheetView>
  </sheetViews>
  <sheetFormatPr defaultColWidth="10.7109375" defaultRowHeight="12.75"/>
  <cols>
    <col min="1" max="1" width="89.00390625" style="74" customWidth="1"/>
    <col min="2" max="15" width="20.7109375" style="74" customWidth="1"/>
    <col min="16" max="16" width="22.140625" style="74" customWidth="1"/>
    <col min="17" max="17" width="20.7109375" style="74" customWidth="1"/>
    <col min="18" max="18" width="25.421875" style="74" customWidth="1"/>
    <col min="19" max="21" width="20.7109375" style="74" customWidth="1"/>
    <col min="22" max="16384" width="10.7109375" style="74" customWidth="1"/>
  </cols>
  <sheetData>
    <row r="1" spans="1:21" ht="1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">
      <c r="A2" s="72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5">
      <c r="A3" s="52" t="s">
        <v>191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5">
      <c r="A5" s="88" t="s">
        <v>139</v>
      </c>
      <c r="B5" s="89" t="s">
        <v>192</v>
      </c>
      <c r="C5" s="90" t="s">
        <v>193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66" customHeight="1">
      <c r="A6" s="92"/>
      <c r="B6" s="93"/>
      <c r="C6" s="61" t="s">
        <v>194</v>
      </c>
      <c r="D6" s="94" t="s">
        <v>195</v>
      </c>
      <c r="E6" s="94" t="s">
        <v>196</v>
      </c>
      <c r="F6" s="94" t="s">
        <v>197</v>
      </c>
      <c r="G6" s="94" t="s">
        <v>198</v>
      </c>
      <c r="H6" s="94" t="s">
        <v>200</v>
      </c>
      <c r="I6" s="94" t="s">
        <v>201</v>
      </c>
      <c r="J6" s="94" t="s">
        <v>202</v>
      </c>
      <c r="K6" s="94" t="s">
        <v>52</v>
      </c>
      <c r="L6" s="95" t="s">
        <v>53</v>
      </c>
      <c r="M6" s="94" t="s">
        <v>76</v>
      </c>
      <c r="N6" s="95" t="s">
        <v>54</v>
      </c>
      <c r="O6" s="94" t="s">
        <v>55</v>
      </c>
      <c r="P6" s="95" t="s">
        <v>56</v>
      </c>
      <c r="Q6" s="94" t="s">
        <v>57</v>
      </c>
      <c r="R6" s="94" t="s">
        <v>58</v>
      </c>
      <c r="S6" s="94" t="s">
        <v>59</v>
      </c>
      <c r="T6" s="94" t="s">
        <v>60</v>
      </c>
      <c r="U6" s="96" t="s">
        <v>61</v>
      </c>
    </row>
    <row r="7" spans="1:21" ht="1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</row>
    <row r="8" spans="1:21" s="72" customFormat="1" ht="15">
      <c r="A8" s="32" t="s">
        <v>146</v>
      </c>
      <c r="B8" s="33">
        <f aca="true" t="shared" si="0" ref="B8:U8">B10+B13+B16+B19+B22+B26+B29+B32+B35+B38+B41+B44</f>
        <v>2952</v>
      </c>
      <c r="C8" s="33">
        <f t="shared" si="0"/>
        <v>578</v>
      </c>
      <c r="D8" s="33">
        <f t="shared" si="0"/>
        <v>2</v>
      </c>
      <c r="E8" s="33">
        <f t="shared" si="0"/>
        <v>25</v>
      </c>
      <c r="F8" s="33">
        <f t="shared" si="0"/>
        <v>60</v>
      </c>
      <c r="G8" s="33">
        <f t="shared" si="0"/>
        <v>8</v>
      </c>
      <c r="H8" s="33">
        <f t="shared" si="0"/>
        <v>29</v>
      </c>
      <c r="I8" s="33">
        <f t="shared" si="0"/>
        <v>412</v>
      </c>
      <c r="J8" s="33">
        <f t="shared" si="0"/>
        <v>1275</v>
      </c>
      <c r="K8" s="33">
        <f t="shared" si="0"/>
        <v>151</v>
      </c>
      <c r="L8" s="33">
        <f t="shared" si="0"/>
        <v>35</v>
      </c>
      <c r="M8" s="33">
        <f t="shared" si="0"/>
        <v>13</v>
      </c>
      <c r="N8" s="33">
        <f t="shared" si="0"/>
        <v>1</v>
      </c>
      <c r="O8" s="33">
        <f t="shared" si="0"/>
        <v>112</v>
      </c>
      <c r="P8" s="33">
        <f t="shared" si="0"/>
        <v>1</v>
      </c>
      <c r="Q8" s="33">
        <f t="shared" si="0"/>
        <v>2</v>
      </c>
      <c r="R8" s="33">
        <f t="shared" si="0"/>
        <v>12</v>
      </c>
      <c r="S8" s="33">
        <f t="shared" si="0"/>
        <v>1</v>
      </c>
      <c r="T8" s="33">
        <f t="shared" si="0"/>
        <v>173</v>
      </c>
      <c r="U8" s="34">
        <f t="shared" si="0"/>
        <v>62</v>
      </c>
    </row>
    <row r="9" spans="1:21" ht="15">
      <c r="A9" s="43"/>
      <c r="B9" s="41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1" s="72" customFormat="1" ht="15">
      <c r="A10" s="37" t="s">
        <v>147</v>
      </c>
      <c r="B10" s="33">
        <f>SUM(B11)</f>
        <v>166</v>
      </c>
      <c r="C10" s="33">
        <f aca="true" t="shared" si="1" ref="C10:U10">SUM(C11)</f>
        <v>26</v>
      </c>
      <c r="D10" s="33">
        <f t="shared" si="1"/>
        <v>0</v>
      </c>
      <c r="E10" s="33">
        <f t="shared" si="1"/>
        <v>7</v>
      </c>
      <c r="F10" s="33">
        <f t="shared" si="1"/>
        <v>4</v>
      </c>
      <c r="G10" s="33">
        <f t="shared" si="1"/>
        <v>2</v>
      </c>
      <c r="H10" s="33">
        <f t="shared" si="1"/>
        <v>3</v>
      </c>
      <c r="I10" s="33">
        <f t="shared" si="1"/>
        <v>15</v>
      </c>
      <c r="J10" s="33">
        <f t="shared" si="1"/>
        <v>68</v>
      </c>
      <c r="K10" s="33">
        <f t="shared" si="1"/>
        <v>23</v>
      </c>
      <c r="L10" s="33">
        <f t="shared" si="1"/>
        <v>0</v>
      </c>
      <c r="M10" s="33">
        <f t="shared" si="1"/>
        <v>3</v>
      </c>
      <c r="N10" s="33">
        <f t="shared" si="1"/>
        <v>0</v>
      </c>
      <c r="O10" s="33">
        <f t="shared" si="1"/>
        <v>1</v>
      </c>
      <c r="P10" s="33">
        <f t="shared" si="1"/>
        <v>1</v>
      </c>
      <c r="Q10" s="33">
        <f t="shared" si="1"/>
        <v>0</v>
      </c>
      <c r="R10" s="33">
        <f t="shared" si="1"/>
        <v>1</v>
      </c>
      <c r="S10" s="33">
        <f t="shared" si="1"/>
        <v>0</v>
      </c>
      <c r="T10" s="33">
        <f t="shared" si="1"/>
        <v>2</v>
      </c>
      <c r="U10" s="34">
        <f t="shared" si="1"/>
        <v>10</v>
      </c>
    </row>
    <row r="11" spans="1:21" ht="15">
      <c r="A11" s="38" t="s">
        <v>148</v>
      </c>
      <c r="B11" s="41">
        <f>SUM(C11:U11)</f>
        <v>166</v>
      </c>
      <c r="C11" s="81">
        <v>26</v>
      </c>
      <c r="D11" s="81">
        <v>0</v>
      </c>
      <c r="E11" s="81">
        <v>7</v>
      </c>
      <c r="F11" s="81">
        <v>4</v>
      </c>
      <c r="G11" s="81">
        <v>2</v>
      </c>
      <c r="H11" s="81">
        <v>3</v>
      </c>
      <c r="I11" s="81">
        <v>15</v>
      </c>
      <c r="J11" s="81">
        <v>68</v>
      </c>
      <c r="K11" s="81">
        <v>23</v>
      </c>
      <c r="L11" s="81">
        <v>0</v>
      </c>
      <c r="M11" s="81">
        <v>3</v>
      </c>
      <c r="N11" s="81">
        <v>0</v>
      </c>
      <c r="O11" s="81">
        <v>1</v>
      </c>
      <c r="P11" s="81">
        <v>1</v>
      </c>
      <c r="Q11" s="81">
        <v>0</v>
      </c>
      <c r="R11" s="81">
        <v>1</v>
      </c>
      <c r="S11" s="81">
        <v>0</v>
      </c>
      <c r="T11" s="81">
        <v>2</v>
      </c>
      <c r="U11" s="82">
        <v>10</v>
      </c>
    </row>
    <row r="12" spans="1:21" ht="15">
      <c r="A12" s="40"/>
      <c r="B12" s="4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</row>
    <row r="13" spans="1:21" s="72" customFormat="1" ht="15">
      <c r="A13" s="37" t="s">
        <v>149</v>
      </c>
      <c r="B13" s="33">
        <f>SUM(B14)</f>
        <v>165</v>
      </c>
      <c r="C13" s="33">
        <f aca="true" t="shared" si="2" ref="C13:U13">SUM(C14)</f>
        <v>24</v>
      </c>
      <c r="D13" s="33">
        <f t="shared" si="2"/>
        <v>0</v>
      </c>
      <c r="E13" s="33">
        <f t="shared" si="2"/>
        <v>1</v>
      </c>
      <c r="F13" s="33">
        <f t="shared" si="2"/>
        <v>1</v>
      </c>
      <c r="G13" s="33">
        <f t="shared" si="2"/>
        <v>0</v>
      </c>
      <c r="H13" s="33">
        <f t="shared" si="2"/>
        <v>6</v>
      </c>
      <c r="I13" s="33">
        <f t="shared" si="2"/>
        <v>13</v>
      </c>
      <c r="J13" s="33">
        <f t="shared" si="2"/>
        <v>58</v>
      </c>
      <c r="K13" s="33">
        <f t="shared" si="2"/>
        <v>37</v>
      </c>
      <c r="L13" s="33">
        <f t="shared" si="2"/>
        <v>2</v>
      </c>
      <c r="M13" s="33">
        <f t="shared" si="2"/>
        <v>2</v>
      </c>
      <c r="N13" s="33">
        <f t="shared" si="2"/>
        <v>0</v>
      </c>
      <c r="O13" s="33">
        <f t="shared" si="2"/>
        <v>9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33">
        <f t="shared" si="2"/>
        <v>8</v>
      </c>
      <c r="U13" s="34">
        <f t="shared" si="2"/>
        <v>4</v>
      </c>
    </row>
    <row r="14" spans="1:21" ht="15">
      <c r="A14" s="38" t="s">
        <v>150</v>
      </c>
      <c r="B14" s="41">
        <f>SUM(C14:U14)</f>
        <v>165</v>
      </c>
      <c r="C14" s="81">
        <v>24</v>
      </c>
      <c r="D14" s="81">
        <v>0</v>
      </c>
      <c r="E14" s="81">
        <v>1</v>
      </c>
      <c r="F14" s="81">
        <v>1</v>
      </c>
      <c r="G14" s="81">
        <v>0</v>
      </c>
      <c r="H14" s="81">
        <v>6</v>
      </c>
      <c r="I14" s="81">
        <v>13</v>
      </c>
      <c r="J14" s="81">
        <v>58</v>
      </c>
      <c r="K14" s="81">
        <v>37</v>
      </c>
      <c r="L14" s="81">
        <v>2</v>
      </c>
      <c r="M14" s="81">
        <v>2</v>
      </c>
      <c r="N14" s="81">
        <v>0</v>
      </c>
      <c r="O14" s="81">
        <v>9</v>
      </c>
      <c r="P14" s="81">
        <v>0</v>
      </c>
      <c r="Q14" s="81">
        <v>0</v>
      </c>
      <c r="R14" s="81">
        <v>0</v>
      </c>
      <c r="S14" s="81">
        <v>0</v>
      </c>
      <c r="T14" s="81">
        <v>8</v>
      </c>
      <c r="U14" s="82">
        <v>4</v>
      </c>
    </row>
    <row r="15" spans="1:21" ht="15">
      <c r="A15" s="40"/>
      <c r="B15" s="4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</row>
    <row r="16" spans="1:21" s="72" customFormat="1" ht="15">
      <c r="A16" s="37" t="s">
        <v>151</v>
      </c>
      <c r="B16" s="33">
        <f>SUM(B17)</f>
        <v>342</v>
      </c>
      <c r="C16" s="33">
        <f aca="true" t="shared" si="3" ref="C16:U16">SUM(C17)</f>
        <v>53</v>
      </c>
      <c r="D16" s="33">
        <f t="shared" si="3"/>
        <v>0</v>
      </c>
      <c r="E16" s="33">
        <f t="shared" si="3"/>
        <v>2</v>
      </c>
      <c r="F16" s="33">
        <f t="shared" si="3"/>
        <v>20</v>
      </c>
      <c r="G16" s="33">
        <f t="shared" si="3"/>
        <v>0</v>
      </c>
      <c r="H16" s="33">
        <f t="shared" si="3"/>
        <v>5</v>
      </c>
      <c r="I16" s="33">
        <f t="shared" si="3"/>
        <v>58</v>
      </c>
      <c r="J16" s="33">
        <f t="shared" si="3"/>
        <v>112</v>
      </c>
      <c r="K16" s="33">
        <f t="shared" si="3"/>
        <v>1</v>
      </c>
      <c r="L16" s="33">
        <f t="shared" si="3"/>
        <v>0</v>
      </c>
      <c r="M16" s="33">
        <f t="shared" si="3"/>
        <v>2</v>
      </c>
      <c r="N16" s="33">
        <f t="shared" si="3"/>
        <v>0</v>
      </c>
      <c r="O16" s="33">
        <f t="shared" si="3"/>
        <v>11</v>
      </c>
      <c r="P16" s="33">
        <f t="shared" si="3"/>
        <v>0</v>
      </c>
      <c r="Q16" s="33">
        <f t="shared" si="3"/>
        <v>1</v>
      </c>
      <c r="R16" s="33">
        <f t="shared" si="3"/>
        <v>4</v>
      </c>
      <c r="S16" s="33">
        <f t="shared" si="3"/>
        <v>0</v>
      </c>
      <c r="T16" s="33">
        <f t="shared" si="3"/>
        <v>71</v>
      </c>
      <c r="U16" s="34">
        <f t="shared" si="3"/>
        <v>2</v>
      </c>
    </row>
    <row r="17" spans="1:21" ht="15">
      <c r="A17" s="38" t="s">
        <v>152</v>
      </c>
      <c r="B17" s="41">
        <f>SUM(C17:U17)</f>
        <v>342</v>
      </c>
      <c r="C17" s="81">
        <v>53</v>
      </c>
      <c r="D17" s="81">
        <v>0</v>
      </c>
      <c r="E17" s="81">
        <v>2</v>
      </c>
      <c r="F17" s="81">
        <v>20</v>
      </c>
      <c r="G17" s="81">
        <v>0</v>
      </c>
      <c r="H17" s="81">
        <v>5</v>
      </c>
      <c r="I17" s="81">
        <v>58</v>
      </c>
      <c r="J17" s="81">
        <v>112</v>
      </c>
      <c r="K17" s="81">
        <v>1</v>
      </c>
      <c r="L17" s="81">
        <v>0</v>
      </c>
      <c r="M17" s="81">
        <v>2</v>
      </c>
      <c r="N17" s="81">
        <v>0</v>
      </c>
      <c r="O17" s="81">
        <v>11</v>
      </c>
      <c r="P17" s="81">
        <v>0</v>
      </c>
      <c r="Q17" s="81">
        <v>1</v>
      </c>
      <c r="R17" s="81">
        <v>4</v>
      </c>
      <c r="S17" s="81">
        <v>0</v>
      </c>
      <c r="T17" s="81">
        <v>71</v>
      </c>
      <c r="U17" s="82">
        <v>2</v>
      </c>
    </row>
    <row r="18" spans="1:21" ht="15">
      <c r="A18" s="40"/>
      <c r="B18" s="41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</row>
    <row r="19" spans="1:21" s="72" customFormat="1" ht="15">
      <c r="A19" s="37" t="s">
        <v>153</v>
      </c>
      <c r="B19" s="33">
        <f>SUM(B20)</f>
        <v>197</v>
      </c>
      <c r="C19" s="33">
        <f aca="true" t="shared" si="4" ref="C19:U19">SUM(C20)</f>
        <v>31</v>
      </c>
      <c r="D19" s="33">
        <f t="shared" si="4"/>
        <v>1</v>
      </c>
      <c r="E19" s="33">
        <f t="shared" si="4"/>
        <v>1</v>
      </c>
      <c r="F19" s="33">
        <f t="shared" si="4"/>
        <v>4</v>
      </c>
      <c r="G19" s="33">
        <f t="shared" si="4"/>
        <v>0</v>
      </c>
      <c r="H19" s="33">
        <f t="shared" si="4"/>
        <v>1</v>
      </c>
      <c r="I19" s="33">
        <f t="shared" si="4"/>
        <v>17</v>
      </c>
      <c r="J19" s="33">
        <f t="shared" si="4"/>
        <v>94</v>
      </c>
      <c r="K19" s="33">
        <f t="shared" si="4"/>
        <v>33</v>
      </c>
      <c r="L19" s="33">
        <f t="shared" si="4"/>
        <v>0</v>
      </c>
      <c r="M19" s="33">
        <f t="shared" si="4"/>
        <v>0</v>
      </c>
      <c r="N19" s="33">
        <f t="shared" si="4"/>
        <v>0</v>
      </c>
      <c r="O19" s="33">
        <f t="shared" si="4"/>
        <v>0</v>
      </c>
      <c r="P19" s="33">
        <f t="shared" si="4"/>
        <v>0</v>
      </c>
      <c r="Q19" s="33">
        <f t="shared" si="4"/>
        <v>0</v>
      </c>
      <c r="R19" s="33">
        <f t="shared" si="4"/>
        <v>0</v>
      </c>
      <c r="S19" s="33">
        <f t="shared" si="4"/>
        <v>0</v>
      </c>
      <c r="T19" s="33">
        <f t="shared" si="4"/>
        <v>14</v>
      </c>
      <c r="U19" s="34">
        <f t="shared" si="4"/>
        <v>1</v>
      </c>
    </row>
    <row r="20" spans="1:21" ht="15">
      <c r="A20" s="38" t="s">
        <v>10</v>
      </c>
      <c r="B20" s="41">
        <f>SUM(C20:U20)</f>
        <v>197</v>
      </c>
      <c r="C20" s="81">
        <v>31</v>
      </c>
      <c r="D20" s="81">
        <v>1</v>
      </c>
      <c r="E20" s="81">
        <v>1</v>
      </c>
      <c r="F20" s="81">
        <v>4</v>
      </c>
      <c r="G20" s="81">
        <v>0</v>
      </c>
      <c r="H20" s="81">
        <v>1</v>
      </c>
      <c r="I20" s="81">
        <v>17</v>
      </c>
      <c r="J20" s="81">
        <v>94</v>
      </c>
      <c r="K20" s="81">
        <v>33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14</v>
      </c>
      <c r="U20" s="82">
        <v>1</v>
      </c>
    </row>
    <row r="21" spans="1:21" ht="15">
      <c r="A21" s="40"/>
      <c r="B21" s="4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1:21" s="72" customFormat="1" ht="15">
      <c r="A22" s="43" t="s">
        <v>155</v>
      </c>
      <c r="B22" s="33">
        <f>SUM(B23:B24)</f>
        <v>284</v>
      </c>
      <c r="C22" s="33">
        <f aca="true" t="shared" si="5" ref="C22:U22">SUM(C23:C24)</f>
        <v>39</v>
      </c>
      <c r="D22" s="33">
        <f t="shared" si="5"/>
        <v>0</v>
      </c>
      <c r="E22" s="33">
        <f t="shared" si="5"/>
        <v>0</v>
      </c>
      <c r="F22" s="33">
        <f t="shared" si="5"/>
        <v>3</v>
      </c>
      <c r="G22" s="33">
        <f t="shared" si="5"/>
        <v>4</v>
      </c>
      <c r="H22" s="33">
        <f t="shared" si="5"/>
        <v>3</v>
      </c>
      <c r="I22" s="33">
        <f t="shared" si="5"/>
        <v>43</v>
      </c>
      <c r="J22" s="33">
        <f t="shared" si="5"/>
        <v>139</v>
      </c>
      <c r="K22" s="33">
        <f t="shared" si="5"/>
        <v>33</v>
      </c>
      <c r="L22" s="33">
        <f t="shared" si="5"/>
        <v>3</v>
      </c>
      <c r="M22" s="33">
        <f t="shared" si="5"/>
        <v>3</v>
      </c>
      <c r="N22" s="33">
        <f t="shared" si="5"/>
        <v>0</v>
      </c>
      <c r="O22" s="33">
        <f t="shared" si="5"/>
        <v>6</v>
      </c>
      <c r="P22" s="33">
        <f t="shared" si="5"/>
        <v>0</v>
      </c>
      <c r="Q22" s="33">
        <f t="shared" si="5"/>
        <v>0</v>
      </c>
      <c r="R22" s="33">
        <f t="shared" si="5"/>
        <v>0</v>
      </c>
      <c r="S22" s="33">
        <f t="shared" si="5"/>
        <v>0</v>
      </c>
      <c r="T22" s="33">
        <f t="shared" si="5"/>
        <v>3</v>
      </c>
      <c r="U22" s="34">
        <f t="shared" si="5"/>
        <v>5</v>
      </c>
    </row>
    <row r="23" spans="1:21" s="24" customFormat="1" ht="15">
      <c r="A23" s="38" t="s">
        <v>156</v>
      </c>
      <c r="B23" s="41">
        <f>SUM(C23:U23)</f>
        <v>186</v>
      </c>
      <c r="C23" s="81">
        <v>23</v>
      </c>
      <c r="D23" s="81">
        <v>0</v>
      </c>
      <c r="E23" s="81">
        <v>0</v>
      </c>
      <c r="F23" s="81">
        <v>2</v>
      </c>
      <c r="G23" s="81">
        <v>0</v>
      </c>
      <c r="H23" s="81">
        <v>2</v>
      </c>
      <c r="I23" s="81">
        <v>20</v>
      </c>
      <c r="J23" s="81">
        <v>99</v>
      </c>
      <c r="K23" s="81">
        <v>27</v>
      </c>
      <c r="L23" s="81">
        <v>1</v>
      </c>
      <c r="M23" s="81">
        <v>3</v>
      </c>
      <c r="N23" s="81">
        <v>0</v>
      </c>
      <c r="O23" s="81">
        <v>3</v>
      </c>
      <c r="P23" s="81">
        <v>0</v>
      </c>
      <c r="Q23" s="81">
        <v>0</v>
      </c>
      <c r="R23" s="81">
        <v>0</v>
      </c>
      <c r="S23" s="81">
        <v>0</v>
      </c>
      <c r="T23" s="81">
        <v>3</v>
      </c>
      <c r="U23" s="82">
        <v>3</v>
      </c>
    </row>
    <row r="24" spans="1:21" s="24" customFormat="1" ht="15">
      <c r="A24" s="38" t="s">
        <v>157</v>
      </c>
      <c r="B24" s="41">
        <f>SUM(C24:U24)</f>
        <v>98</v>
      </c>
      <c r="C24" s="81">
        <v>16</v>
      </c>
      <c r="D24" s="81">
        <v>0</v>
      </c>
      <c r="E24" s="81">
        <v>0</v>
      </c>
      <c r="F24" s="81">
        <v>1</v>
      </c>
      <c r="G24" s="81">
        <v>4</v>
      </c>
      <c r="H24" s="81">
        <v>1</v>
      </c>
      <c r="I24" s="81">
        <v>23</v>
      </c>
      <c r="J24" s="81">
        <v>40</v>
      </c>
      <c r="K24" s="81">
        <v>6</v>
      </c>
      <c r="L24" s="81">
        <v>2</v>
      </c>
      <c r="M24" s="81">
        <v>0</v>
      </c>
      <c r="N24" s="81">
        <v>0</v>
      </c>
      <c r="O24" s="81">
        <v>3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2">
        <v>2</v>
      </c>
    </row>
    <row r="25" spans="1:21" s="24" customFormat="1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39"/>
    </row>
    <row r="26" spans="1:21" s="26" customFormat="1" ht="15">
      <c r="A26" s="37" t="s">
        <v>158</v>
      </c>
      <c r="B26" s="33">
        <f>SUM(B27)</f>
        <v>316</v>
      </c>
      <c r="C26" s="33">
        <f aca="true" t="shared" si="6" ref="C26:U26">SUM(C27)</f>
        <v>60</v>
      </c>
      <c r="D26" s="33">
        <f t="shared" si="6"/>
        <v>0</v>
      </c>
      <c r="E26" s="33">
        <f t="shared" si="6"/>
        <v>4</v>
      </c>
      <c r="F26" s="33">
        <f t="shared" si="6"/>
        <v>11</v>
      </c>
      <c r="G26" s="33">
        <f t="shared" si="6"/>
        <v>1</v>
      </c>
      <c r="H26" s="33">
        <f t="shared" si="6"/>
        <v>4</v>
      </c>
      <c r="I26" s="33">
        <f t="shared" si="6"/>
        <v>32</v>
      </c>
      <c r="J26" s="33">
        <f t="shared" si="6"/>
        <v>165</v>
      </c>
      <c r="K26" s="33">
        <f t="shared" si="6"/>
        <v>4</v>
      </c>
      <c r="L26" s="33">
        <f t="shared" si="6"/>
        <v>1</v>
      </c>
      <c r="M26" s="33">
        <f t="shared" si="6"/>
        <v>1</v>
      </c>
      <c r="N26" s="33">
        <f t="shared" si="6"/>
        <v>0</v>
      </c>
      <c r="O26" s="33">
        <f t="shared" si="6"/>
        <v>25</v>
      </c>
      <c r="P26" s="33">
        <f t="shared" si="6"/>
        <v>0</v>
      </c>
      <c r="Q26" s="33">
        <f t="shared" si="6"/>
        <v>0</v>
      </c>
      <c r="R26" s="33">
        <f t="shared" si="6"/>
        <v>2</v>
      </c>
      <c r="S26" s="33">
        <f t="shared" si="6"/>
        <v>0</v>
      </c>
      <c r="T26" s="33">
        <f t="shared" si="6"/>
        <v>3</v>
      </c>
      <c r="U26" s="34">
        <f t="shared" si="6"/>
        <v>3</v>
      </c>
    </row>
    <row r="27" spans="1:21" s="24" customFormat="1" ht="15">
      <c r="A27" s="38" t="s">
        <v>159</v>
      </c>
      <c r="B27" s="41">
        <f>SUM(C27:U27)</f>
        <v>316</v>
      </c>
      <c r="C27" s="81">
        <v>60</v>
      </c>
      <c r="D27" s="81">
        <v>0</v>
      </c>
      <c r="E27" s="81">
        <v>4</v>
      </c>
      <c r="F27" s="81">
        <v>11</v>
      </c>
      <c r="G27" s="81">
        <v>1</v>
      </c>
      <c r="H27" s="81">
        <v>4</v>
      </c>
      <c r="I27" s="81">
        <v>32</v>
      </c>
      <c r="J27" s="81">
        <v>165</v>
      </c>
      <c r="K27" s="81">
        <v>4</v>
      </c>
      <c r="L27" s="81">
        <v>1</v>
      </c>
      <c r="M27" s="81">
        <v>1</v>
      </c>
      <c r="N27" s="81">
        <v>0</v>
      </c>
      <c r="O27" s="81">
        <v>25</v>
      </c>
      <c r="P27" s="81">
        <v>0</v>
      </c>
      <c r="Q27" s="81">
        <v>0</v>
      </c>
      <c r="R27" s="81">
        <v>2</v>
      </c>
      <c r="S27" s="81">
        <v>0</v>
      </c>
      <c r="T27" s="81">
        <v>3</v>
      </c>
      <c r="U27" s="82">
        <v>3</v>
      </c>
    </row>
    <row r="28" spans="1:21" s="24" customFormat="1" ht="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39"/>
    </row>
    <row r="29" spans="1:21" s="26" customFormat="1" ht="15">
      <c r="A29" s="37" t="s">
        <v>160</v>
      </c>
      <c r="B29" s="33">
        <f>SUM(B30)</f>
        <v>269</v>
      </c>
      <c r="C29" s="33">
        <f aca="true" t="shared" si="7" ref="C29:U29">SUM(C30)</f>
        <v>32</v>
      </c>
      <c r="D29" s="33">
        <f t="shared" si="7"/>
        <v>0</v>
      </c>
      <c r="E29" s="33">
        <f t="shared" si="7"/>
        <v>0</v>
      </c>
      <c r="F29" s="33">
        <f t="shared" si="7"/>
        <v>3</v>
      </c>
      <c r="G29" s="33">
        <f t="shared" si="7"/>
        <v>1</v>
      </c>
      <c r="H29" s="33">
        <f t="shared" si="7"/>
        <v>0</v>
      </c>
      <c r="I29" s="33">
        <f t="shared" si="7"/>
        <v>38</v>
      </c>
      <c r="J29" s="33">
        <f t="shared" si="7"/>
        <v>174</v>
      </c>
      <c r="K29" s="33">
        <f t="shared" si="7"/>
        <v>6</v>
      </c>
      <c r="L29" s="33">
        <f t="shared" si="7"/>
        <v>0</v>
      </c>
      <c r="M29" s="33">
        <f t="shared" si="7"/>
        <v>0</v>
      </c>
      <c r="N29" s="33">
        <f t="shared" si="7"/>
        <v>0</v>
      </c>
      <c r="O29" s="33">
        <f t="shared" si="7"/>
        <v>11</v>
      </c>
      <c r="P29" s="33">
        <f t="shared" si="7"/>
        <v>0</v>
      </c>
      <c r="Q29" s="33">
        <f t="shared" si="7"/>
        <v>0</v>
      </c>
      <c r="R29" s="33">
        <f t="shared" si="7"/>
        <v>1</v>
      </c>
      <c r="S29" s="33">
        <f t="shared" si="7"/>
        <v>0</v>
      </c>
      <c r="T29" s="33">
        <f t="shared" si="7"/>
        <v>2</v>
      </c>
      <c r="U29" s="34">
        <f t="shared" si="7"/>
        <v>1</v>
      </c>
    </row>
    <row r="30" spans="1:21" s="24" customFormat="1" ht="15">
      <c r="A30" s="38" t="s">
        <v>161</v>
      </c>
      <c r="B30" s="41">
        <f>SUM(C30:U30)</f>
        <v>269</v>
      </c>
      <c r="C30" s="81">
        <v>32</v>
      </c>
      <c r="D30" s="81">
        <v>0</v>
      </c>
      <c r="E30" s="81">
        <v>0</v>
      </c>
      <c r="F30" s="81">
        <v>3</v>
      </c>
      <c r="G30" s="81">
        <v>1</v>
      </c>
      <c r="H30" s="81">
        <v>0</v>
      </c>
      <c r="I30" s="81">
        <v>38</v>
      </c>
      <c r="J30" s="81">
        <v>174</v>
      </c>
      <c r="K30" s="81">
        <v>6</v>
      </c>
      <c r="L30" s="81">
        <v>0</v>
      </c>
      <c r="M30" s="81">
        <v>0</v>
      </c>
      <c r="N30" s="81">
        <v>0</v>
      </c>
      <c r="O30" s="81">
        <v>11</v>
      </c>
      <c r="P30" s="81">
        <v>0</v>
      </c>
      <c r="Q30" s="81">
        <v>0</v>
      </c>
      <c r="R30" s="81">
        <v>1</v>
      </c>
      <c r="S30" s="81">
        <v>0</v>
      </c>
      <c r="T30" s="81">
        <v>2</v>
      </c>
      <c r="U30" s="82">
        <v>1</v>
      </c>
    </row>
    <row r="31" spans="1:21" s="24" customFormat="1" ht="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9"/>
    </row>
    <row r="32" spans="1:21" s="26" customFormat="1" ht="15">
      <c r="A32" s="37" t="s">
        <v>162</v>
      </c>
      <c r="B32" s="33">
        <f>SUM(B33)</f>
        <v>142</v>
      </c>
      <c r="C32" s="33">
        <f aca="true" t="shared" si="8" ref="C32:U32">SUM(C33)</f>
        <v>32</v>
      </c>
      <c r="D32" s="33">
        <f t="shared" si="8"/>
        <v>1</v>
      </c>
      <c r="E32" s="33">
        <f t="shared" si="8"/>
        <v>0</v>
      </c>
      <c r="F32" s="33">
        <f t="shared" si="8"/>
        <v>0</v>
      </c>
      <c r="G32" s="33">
        <f t="shared" si="8"/>
        <v>0</v>
      </c>
      <c r="H32" s="33">
        <f t="shared" si="8"/>
        <v>1</v>
      </c>
      <c r="I32" s="33">
        <f t="shared" si="8"/>
        <v>12</v>
      </c>
      <c r="J32" s="33">
        <f t="shared" si="8"/>
        <v>74</v>
      </c>
      <c r="K32" s="33">
        <f t="shared" si="8"/>
        <v>7</v>
      </c>
      <c r="L32" s="33">
        <f t="shared" si="8"/>
        <v>1</v>
      </c>
      <c r="M32" s="33">
        <f t="shared" si="8"/>
        <v>2</v>
      </c>
      <c r="N32" s="33">
        <f t="shared" si="8"/>
        <v>0</v>
      </c>
      <c r="O32" s="33">
        <f t="shared" si="8"/>
        <v>3</v>
      </c>
      <c r="P32" s="33">
        <f t="shared" si="8"/>
        <v>0</v>
      </c>
      <c r="Q32" s="33">
        <f t="shared" si="8"/>
        <v>0</v>
      </c>
      <c r="R32" s="33">
        <f t="shared" si="8"/>
        <v>0</v>
      </c>
      <c r="S32" s="33">
        <f t="shared" si="8"/>
        <v>1</v>
      </c>
      <c r="T32" s="33">
        <f t="shared" si="8"/>
        <v>0</v>
      </c>
      <c r="U32" s="34">
        <f t="shared" si="8"/>
        <v>8</v>
      </c>
    </row>
    <row r="33" spans="1:21" s="24" customFormat="1" ht="15">
      <c r="A33" s="38" t="s">
        <v>163</v>
      </c>
      <c r="B33" s="41">
        <f>SUM(C33:U33)</f>
        <v>142</v>
      </c>
      <c r="C33" s="81">
        <v>32</v>
      </c>
      <c r="D33" s="81">
        <v>1</v>
      </c>
      <c r="E33" s="81">
        <v>0</v>
      </c>
      <c r="F33" s="81">
        <v>0</v>
      </c>
      <c r="G33" s="81">
        <v>0</v>
      </c>
      <c r="H33" s="81">
        <v>1</v>
      </c>
      <c r="I33" s="81">
        <v>12</v>
      </c>
      <c r="J33" s="81">
        <v>74</v>
      </c>
      <c r="K33" s="81">
        <v>7</v>
      </c>
      <c r="L33" s="81">
        <v>1</v>
      </c>
      <c r="M33" s="81">
        <v>2</v>
      </c>
      <c r="N33" s="81">
        <v>0</v>
      </c>
      <c r="O33" s="81">
        <v>3</v>
      </c>
      <c r="P33" s="81">
        <v>0</v>
      </c>
      <c r="Q33" s="81">
        <v>0</v>
      </c>
      <c r="R33" s="81">
        <v>0</v>
      </c>
      <c r="S33" s="81">
        <v>1</v>
      </c>
      <c r="T33" s="81">
        <v>0</v>
      </c>
      <c r="U33" s="82">
        <v>8</v>
      </c>
    </row>
    <row r="34" spans="1:21" s="24" customFormat="1" ht="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39"/>
    </row>
    <row r="35" spans="1:21" s="26" customFormat="1" ht="15">
      <c r="A35" s="37" t="s">
        <v>164</v>
      </c>
      <c r="B35" s="33">
        <f>SUM(B36)</f>
        <v>229</v>
      </c>
      <c r="C35" s="33">
        <f aca="true" t="shared" si="9" ref="C35:U35">SUM(C36)</f>
        <v>49</v>
      </c>
      <c r="D35" s="33">
        <f t="shared" si="9"/>
        <v>0</v>
      </c>
      <c r="E35" s="33">
        <f t="shared" si="9"/>
        <v>1</v>
      </c>
      <c r="F35" s="33">
        <f t="shared" si="9"/>
        <v>3</v>
      </c>
      <c r="G35" s="33">
        <f t="shared" si="9"/>
        <v>0</v>
      </c>
      <c r="H35" s="33">
        <f t="shared" si="9"/>
        <v>1</v>
      </c>
      <c r="I35" s="33">
        <f t="shared" si="9"/>
        <v>35</v>
      </c>
      <c r="J35" s="33">
        <f t="shared" si="9"/>
        <v>119</v>
      </c>
      <c r="K35" s="33">
        <f t="shared" si="9"/>
        <v>1</v>
      </c>
      <c r="L35" s="33">
        <f t="shared" si="9"/>
        <v>0</v>
      </c>
      <c r="M35" s="33">
        <f t="shared" si="9"/>
        <v>0</v>
      </c>
      <c r="N35" s="33">
        <f t="shared" si="9"/>
        <v>0</v>
      </c>
      <c r="O35" s="33">
        <f t="shared" si="9"/>
        <v>4</v>
      </c>
      <c r="P35" s="33">
        <f t="shared" si="9"/>
        <v>0</v>
      </c>
      <c r="Q35" s="33">
        <f t="shared" si="9"/>
        <v>0</v>
      </c>
      <c r="R35" s="33">
        <f t="shared" si="9"/>
        <v>3</v>
      </c>
      <c r="S35" s="33">
        <f t="shared" si="9"/>
        <v>0</v>
      </c>
      <c r="T35" s="33">
        <f t="shared" si="9"/>
        <v>9</v>
      </c>
      <c r="U35" s="34">
        <f t="shared" si="9"/>
        <v>4</v>
      </c>
    </row>
    <row r="36" spans="1:21" s="24" customFormat="1" ht="15">
      <c r="A36" s="38" t="s">
        <v>165</v>
      </c>
      <c r="B36" s="41">
        <f>SUM(C36:U36)</f>
        <v>229</v>
      </c>
      <c r="C36" s="81">
        <v>49</v>
      </c>
      <c r="D36" s="81">
        <v>0</v>
      </c>
      <c r="E36" s="81">
        <v>1</v>
      </c>
      <c r="F36" s="81">
        <v>3</v>
      </c>
      <c r="G36" s="81">
        <v>0</v>
      </c>
      <c r="H36" s="81">
        <v>1</v>
      </c>
      <c r="I36" s="81">
        <v>35</v>
      </c>
      <c r="J36" s="81">
        <v>119</v>
      </c>
      <c r="K36" s="81">
        <v>1</v>
      </c>
      <c r="L36" s="81">
        <v>0</v>
      </c>
      <c r="M36" s="81">
        <v>0</v>
      </c>
      <c r="N36" s="81">
        <v>0</v>
      </c>
      <c r="O36" s="81">
        <v>4</v>
      </c>
      <c r="P36" s="81">
        <v>0</v>
      </c>
      <c r="Q36" s="81">
        <v>0</v>
      </c>
      <c r="R36" s="81">
        <v>3</v>
      </c>
      <c r="S36" s="81">
        <v>0</v>
      </c>
      <c r="T36" s="81">
        <v>9</v>
      </c>
      <c r="U36" s="82">
        <v>4</v>
      </c>
    </row>
    <row r="37" spans="1:21" s="24" customFormat="1" ht="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39"/>
    </row>
    <row r="38" spans="1:21" s="26" customFormat="1" ht="15">
      <c r="A38" s="37" t="s">
        <v>166</v>
      </c>
      <c r="B38" s="33">
        <f>SUM(B39)</f>
        <v>284</v>
      </c>
      <c r="C38" s="33">
        <f aca="true" t="shared" si="10" ref="C38:U38">SUM(C39)</f>
        <v>79</v>
      </c>
      <c r="D38" s="33">
        <f t="shared" si="10"/>
        <v>0</v>
      </c>
      <c r="E38" s="33">
        <f t="shared" si="10"/>
        <v>1</v>
      </c>
      <c r="F38" s="33">
        <f t="shared" si="10"/>
        <v>5</v>
      </c>
      <c r="G38" s="33">
        <f t="shared" si="10"/>
        <v>0</v>
      </c>
      <c r="H38" s="33">
        <f t="shared" si="10"/>
        <v>1</v>
      </c>
      <c r="I38" s="33">
        <f t="shared" si="10"/>
        <v>67</v>
      </c>
      <c r="J38" s="33">
        <f t="shared" si="10"/>
        <v>99</v>
      </c>
      <c r="K38" s="33">
        <f t="shared" si="10"/>
        <v>0</v>
      </c>
      <c r="L38" s="33">
        <f t="shared" si="10"/>
        <v>1</v>
      </c>
      <c r="M38" s="33">
        <f t="shared" si="10"/>
        <v>0</v>
      </c>
      <c r="N38" s="33">
        <f t="shared" si="10"/>
        <v>0</v>
      </c>
      <c r="O38" s="33">
        <f t="shared" si="10"/>
        <v>16</v>
      </c>
      <c r="P38" s="33">
        <f t="shared" si="10"/>
        <v>0</v>
      </c>
      <c r="Q38" s="33">
        <f t="shared" si="10"/>
        <v>0</v>
      </c>
      <c r="R38" s="33">
        <f t="shared" si="10"/>
        <v>1</v>
      </c>
      <c r="S38" s="33">
        <f t="shared" si="10"/>
        <v>0</v>
      </c>
      <c r="T38" s="33">
        <f t="shared" si="10"/>
        <v>4</v>
      </c>
      <c r="U38" s="34">
        <f t="shared" si="10"/>
        <v>10</v>
      </c>
    </row>
    <row r="39" spans="1:21" s="24" customFormat="1" ht="15">
      <c r="A39" s="38" t="s">
        <v>167</v>
      </c>
      <c r="B39" s="41">
        <f>SUM(C39:U39)</f>
        <v>284</v>
      </c>
      <c r="C39" s="81">
        <v>79</v>
      </c>
      <c r="D39" s="81">
        <v>0</v>
      </c>
      <c r="E39" s="81">
        <v>1</v>
      </c>
      <c r="F39" s="81">
        <v>5</v>
      </c>
      <c r="G39" s="81">
        <v>0</v>
      </c>
      <c r="H39" s="81">
        <v>1</v>
      </c>
      <c r="I39" s="81">
        <v>67</v>
      </c>
      <c r="J39" s="81">
        <v>99</v>
      </c>
      <c r="K39" s="81">
        <v>0</v>
      </c>
      <c r="L39" s="81">
        <v>1</v>
      </c>
      <c r="M39" s="81">
        <v>0</v>
      </c>
      <c r="N39" s="81">
        <v>0</v>
      </c>
      <c r="O39" s="81">
        <v>16</v>
      </c>
      <c r="P39" s="81">
        <v>0</v>
      </c>
      <c r="Q39" s="81">
        <v>0</v>
      </c>
      <c r="R39" s="81">
        <v>1</v>
      </c>
      <c r="S39" s="81">
        <v>0</v>
      </c>
      <c r="T39" s="81">
        <v>4</v>
      </c>
      <c r="U39" s="82">
        <v>10</v>
      </c>
    </row>
    <row r="40" spans="1:21" s="24" customFormat="1" ht="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39"/>
    </row>
    <row r="41" spans="1:21" s="72" customFormat="1" ht="15">
      <c r="A41" s="37" t="s">
        <v>168</v>
      </c>
      <c r="B41" s="33">
        <f>SUM(B42)</f>
        <v>203</v>
      </c>
      <c r="C41" s="33">
        <f aca="true" t="shared" si="11" ref="C41:U41">SUM(C42)</f>
        <v>73</v>
      </c>
      <c r="D41" s="33">
        <f t="shared" si="11"/>
        <v>0</v>
      </c>
      <c r="E41" s="33">
        <f t="shared" si="11"/>
        <v>0</v>
      </c>
      <c r="F41" s="33">
        <f t="shared" si="11"/>
        <v>0</v>
      </c>
      <c r="G41" s="33">
        <f t="shared" si="11"/>
        <v>0</v>
      </c>
      <c r="H41" s="33">
        <f t="shared" si="11"/>
        <v>2</v>
      </c>
      <c r="I41" s="33">
        <f t="shared" si="11"/>
        <v>28</v>
      </c>
      <c r="J41" s="33">
        <f t="shared" si="11"/>
        <v>70</v>
      </c>
      <c r="K41" s="33">
        <f t="shared" si="11"/>
        <v>3</v>
      </c>
      <c r="L41" s="33">
        <f t="shared" si="11"/>
        <v>12</v>
      </c>
      <c r="M41" s="33">
        <f t="shared" si="11"/>
        <v>0</v>
      </c>
      <c r="N41" s="33">
        <f t="shared" si="11"/>
        <v>0</v>
      </c>
      <c r="O41" s="33">
        <f t="shared" si="11"/>
        <v>11</v>
      </c>
      <c r="P41" s="33">
        <f t="shared" si="11"/>
        <v>0</v>
      </c>
      <c r="Q41" s="33">
        <f t="shared" si="11"/>
        <v>1</v>
      </c>
      <c r="R41" s="33">
        <f t="shared" si="11"/>
        <v>0</v>
      </c>
      <c r="S41" s="33">
        <f t="shared" si="11"/>
        <v>0</v>
      </c>
      <c r="T41" s="33">
        <f t="shared" si="11"/>
        <v>0</v>
      </c>
      <c r="U41" s="34">
        <f t="shared" si="11"/>
        <v>3</v>
      </c>
    </row>
    <row r="42" spans="1:21" ht="15">
      <c r="A42" s="38" t="s">
        <v>169</v>
      </c>
      <c r="B42" s="41">
        <f>SUM(C42:U42)</f>
        <v>203</v>
      </c>
      <c r="C42" s="81">
        <v>73</v>
      </c>
      <c r="D42" s="81">
        <v>0</v>
      </c>
      <c r="E42" s="81">
        <v>0</v>
      </c>
      <c r="F42" s="81">
        <v>0</v>
      </c>
      <c r="G42" s="81">
        <v>0</v>
      </c>
      <c r="H42" s="81">
        <v>2</v>
      </c>
      <c r="I42" s="81">
        <v>28</v>
      </c>
      <c r="J42" s="81">
        <v>70</v>
      </c>
      <c r="K42" s="81">
        <v>3</v>
      </c>
      <c r="L42" s="81">
        <v>12</v>
      </c>
      <c r="M42" s="81">
        <v>0</v>
      </c>
      <c r="N42" s="81">
        <v>0</v>
      </c>
      <c r="O42" s="81">
        <v>11</v>
      </c>
      <c r="P42" s="81">
        <v>0</v>
      </c>
      <c r="Q42" s="81">
        <v>1</v>
      </c>
      <c r="R42" s="81">
        <v>0</v>
      </c>
      <c r="S42" s="81">
        <v>0</v>
      </c>
      <c r="T42" s="81">
        <v>0</v>
      </c>
      <c r="U42" s="82">
        <v>3</v>
      </c>
    </row>
    <row r="43" spans="1:21" ht="15">
      <c r="A43" s="40"/>
      <c r="B43" s="4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</row>
    <row r="44" spans="1:21" s="72" customFormat="1" ht="15">
      <c r="A44" s="37" t="s">
        <v>170</v>
      </c>
      <c r="B44" s="33">
        <f>SUM(B45)</f>
        <v>355</v>
      </c>
      <c r="C44" s="33">
        <f aca="true" t="shared" si="12" ref="C44:U44">SUM(C45)</f>
        <v>80</v>
      </c>
      <c r="D44" s="33">
        <f t="shared" si="12"/>
        <v>0</v>
      </c>
      <c r="E44" s="33">
        <f t="shared" si="12"/>
        <v>8</v>
      </c>
      <c r="F44" s="33">
        <f t="shared" si="12"/>
        <v>6</v>
      </c>
      <c r="G44" s="33">
        <f t="shared" si="12"/>
        <v>0</v>
      </c>
      <c r="H44" s="33">
        <f t="shared" si="12"/>
        <v>2</v>
      </c>
      <c r="I44" s="33">
        <f t="shared" si="12"/>
        <v>54</v>
      </c>
      <c r="J44" s="33">
        <f t="shared" si="12"/>
        <v>103</v>
      </c>
      <c r="K44" s="33">
        <f t="shared" si="12"/>
        <v>3</v>
      </c>
      <c r="L44" s="33">
        <f t="shared" si="12"/>
        <v>15</v>
      </c>
      <c r="M44" s="33">
        <f t="shared" si="12"/>
        <v>0</v>
      </c>
      <c r="N44" s="33">
        <f t="shared" si="12"/>
        <v>1</v>
      </c>
      <c r="O44" s="33">
        <f t="shared" si="12"/>
        <v>15</v>
      </c>
      <c r="P44" s="33">
        <f t="shared" si="12"/>
        <v>0</v>
      </c>
      <c r="Q44" s="33">
        <f t="shared" si="12"/>
        <v>0</v>
      </c>
      <c r="R44" s="33">
        <f t="shared" si="12"/>
        <v>0</v>
      </c>
      <c r="S44" s="33">
        <f t="shared" si="12"/>
        <v>0</v>
      </c>
      <c r="T44" s="33">
        <f t="shared" si="12"/>
        <v>57</v>
      </c>
      <c r="U44" s="34">
        <f t="shared" si="12"/>
        <v>11</v>
      </c>
    </row>
    <row r="45" spans="1:21" ht="15">
      <c r="A45" s="38" t="s">
        <v>171</v>
      </c>
      <c r="B45" s="41">
        <f>SUM(C45:U45)</f>
        <v>355</v>
      </c>
      <c r="C45" s="81">
        <v>80</v>
      </c>
      <c r="D45" s="81">
        <v>0</v>
      </c>
      <c r="E45" s="81">
        <v>8</v>
      </c>
      <c r="F45" s="81">
        <v>6</v>
      </c>
      <c r="G45" s="81">
        <v>0</v>
      </c>
      <c r="H45" s="81">
        <v>2</v>
      </c>
      <c r="I45" s="81">
        <v>54</v>
      </c>
      <c r="J45" s="81">
        <v>103</v>
      </c>
      <c r="K45" s="81">
        <v>3</v>
      </c>
      <c r="L45" s="81">
        <v>15</v>
      </c>
      <c r="M45" s="81">
        <v>0</v>
      </c>
      <c r="N45" s="81">
        <v>1</v>
      </c>
      <c r="O45" s="81">
        <v>15</v>
      </c>
      <c r="P45" s="81">
        <v>0</v>
      </c>
      <c r="Q45" s="81">
        <v>0</v>
      </c>
      <c r="R45" s="81">
        <v>0</v>
      </c>
      <c r="S45" s="81">
        <v>0</v>
      </c>
      <c r="T45" s="81">
        <v>57</v>
      </c>
      <c r="U45" s="82">
        <v>11</v>
      </c>
    </row>
    <row r="46" spans="1:21" ht="15">
      <c r="A46" s="83"/>
      <c r="B46" s="6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</row>
    <row r="47" ht="15">
      <c r="A47" s="86" t="s">
        <v>4</v>
      </c>
    </row>
    <row r="48" ht="15">
      <c r="A48" s="24"/>
    </row>
    <row r="49" ht="15">
      <c r="A49" s="87"/>
    </row>
  </sheetData>
  <sheetProtection/>
  <mergeCells count="2">
    <mergeCell ref="B5:B6"/>
    <mergeCell ref="A5:A6"/>
  </mergeCells>
  <printOptions horizontalCentered="1" verticalCentered="1"/>
  <pageMargins left="0.21" right="0.2" top="0" bottom="0" header="0" footer="0"/>
  <pageSetup horizontalDpi="600" verticalDpi="600" orientation="landscape" scale="2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zoomScale="50" zoomScaleNormal="50" workbookViewId="0" topLeftCell="A1">
      <pane ySplit="8" topLeftCell="BM9" activePane="bottomLeft" state="frozen"/>
      <selection pane="topLeft" activeCell="A1" sqref="A1"/>
      <selection pane="bottomLeft" activeCell="A3" sqref="A3:M8"/>
    </sheetView>
  </sheetViews>
  <sheetFormatPr defaultColWidth="11.57421875" defaultRowHeight="20.25" customHeight="1"/>
  <cols>
    <col min="1" max="1" width="88.421875" style="24" customWidth="1"/>
    <col min="2" max="2" width="16.421875" style="24" customWidth="1"/>
    <col min="3" max="3" width="15.28125" style="24" bestFit="1" customWidth="1"/>
    <col min="4" max="4" width="16.7109375" style="24" bestFit="1" customWidth="1"/>
    <col min="5" max="5" width="18.140625" style="24" bestFit="1" customWidth="1"/>
    <col min="6" max="6" width="15.421875" style="24" bestFit="1" customWidth="1"/>
    <col min="7" max="7" width="21.8515625" style="24" bestFit="1" customWidth="1"/>
    <col min="8" max="8" width="16.7109375" style="24" bestFit="1" customWidth="1"/>
    <col min="9" max="9" width="23.421875" style="24" bestFit="1" customWidth="1"/>
    <col min="10" max="10" width="19.8515625" style="24" bestFit="1" customWidth="1"/>
    <col min="11" max="11" width="21.28125" style="24" bestFit="1" customWidth="1"/>
    <col min="12" max="12" width="16.7109375" style="24" bestFit="1" customWidth="1"/>
    <col min="13" max="13" width="13.28125" style="24" bestFit="1" customWidth="1"/>
    <col min="14" max="16384" width="11.421875" style="24" customWidth="1"/>
  </cols>
  <sheetData>
    <row r="1" spans="1:13" ht="1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6" customFormat="1" ht="20.25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0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0.25" customHeight="1">
      <c r="A5" s="88" t="s">
        <v>139</v>
      </c>
      <c r="B5" s="103" t="s">
        <v>183</v>
      </c>
      <c r="C5" s="90" t="s">
        <v>12</v>
      </c>
      <c r="D5" s="104"/>
      <c r="E5" s="91"/>
      <c r="F5" s="91"/>
      <c r="G5" s="104"/>
      <c r="H5" s="104"/>
      <c r="I5" s="104"/>
      <c r="J5" s="91"/>
      <c r="K5" s="91"/>
      <c r="L5" s="104"/>
      <c r="M5" s="91"/>
    </row>
    <row r="6" spans="1:13" ht="20.25" customHeight="1">
      <c r="A6" s="105"/>
      <c r="B6" s="106"/>
      <c r="C6" s="57" t="s">
        <v>172</v>
      </c>
      <c r="D6" s="58"/>
      <c r="E6" s="107" t="s">
        <v>174</v>
      </c>
      <c r="F6" s="57" t="s">
        <v>175</v>
      </c>
      <c r="G6" s="58"/>
      <c r="H6" s="58"/>
      <c r="I6" s="58"/>
      <c r="J6" s="107" t="s">
        <v>179</v>
      </c>
      <c r="K6" s="57" t="s">
        <v>180</v>
      </c>
      <c r="L6" s="58"/>
      <c r="M6" s="55" t="s">
        <v>182</v>
      </c>
    </row>
    <row r="7" spans="1:13" ht="20.25" customHeight="1">
      <c r="A7" s="105"/>
      <c r="B7" s="106"/>
      <c r="C7" s="108" t="s">
        <v>184</v>
      </c>
      <c r="D7" s="61" t="s">
        <v>173</v>
      </c>
      <c r="E7" s="109" t="s">
        <v>185</v>
      </c>
      <c r="F7" s="108" t="s">
        <v>184</v>
      </c>
      <c r="G7" s="61" t="s">
        <v>176</v>
      </c>
      <c r="H7" s="61" t="s">
        <v>177</v>
      </c>
      <c r="I7" s="61" t="s">
        <v>178</v>
      </c>
      <c r="J7" s="109" t="s">
        <v>186</v>
      </c>
      <c r="K7" s="108" t="s">
        <v>187</v>
      </c>
      <c r="L7" s="61" t="s">
        <v>181</v>
      </c>
      <c r="M7" s="59" t="s">
        <v>188</v>
      </c>
    </row>
    <row r="8" spans="1:13" ht="20.25" customHeight="1">
      <c r="A8" s="92"/>
      <c r="B8" s="110"/>
      <c r="C8" s="65"/>
      <c r="D8" s="64"/>
      <c r="E8" s="111" t="s">
        <v>189</v>
      </c>
      <c r="F8" s="65"/>
      <c r="G8" s="64"/>
      <c r="H8" s="64"/>
      <c r="I8" s="64"/>
      <c r="J8" s="111"/>
      <c r="K8" s="65" t="s">
        <v>190</v>
      </c>
      <c r="L8" s="64"/>
      <c r="M8" s="63"/>
    </row>
    <row r="9" spans="1:13" ht="20.25" customHeight="1">
      <c r="A9" s="29"/>
      <c r="B9" s="30"/>
      <c r="C9" s="98"/>
      <c r="D9" s="29"/>
      <c r="E9" s="99"/>
      <c r="F9" s="98"/>
      <c r="G9" s="98"/>
      <c r="H9" s="98"/>
      <c r="I9" s="98"/>
      <c r="J9" s="98"/>
      <c r="K9" s="98"/>
      <c r="L9" s="99"/>
      <c r="M9" s="99"/>
    </row>
    <row r="10" spans="1:13" ht="20.25" customHeight="1">
      <c r="A10" s="32" t="s">
        <v>146</v>
      </c>
      <c r="B10" s="33">
        <f>B12+B15+B18+B21+B24+B28+B31+B34+B40+B43+B46+B37</f>
        <v>3208</v>
      </c>
      <c r="C10" s="33">
        <f aca="true" t="shared" si="0" ref="C10:M10">C12+C15+C18+C21+C24+C28+C31+C34+C40+C43+C46+C37</f>
        <v>65</v>
      </c>
      <c r="D10" s="33">
        <f t="shared" si="0"/>
        <v>1691</v>
      </c>
      <c r="E10" s="33">
        <f t="shared" si="0"/>
        <v>204</v>
      </c>
      <c r="F10" s="33">
        <f t="shared" si="0"/>
        <v>253</v>
      </c>
      <c r="G10" s="33">
        <f t="shared" si="0"/>
        <v>44</v>
      </c>
      <c r="H10" s="33">
        <f t="shared" si="0"/>
        <v>124</v>
      </c>
      <c r="I10" s="33">
        <f t="shared" si="0"/>
        <v>85</v>
      </c>
      <c r="J10" s="33">
        <f t="shared" si="0"/>
        <v>16</v>
      </c>
      <c r="K10" s="33">
        <f t="shared" si="0"/>
        <v>154</v>
      </c>
      <c r="L10" s="33">
        <f t="shared" si="0"/>
        <v>140</v>
      </c>
      <c r="M10" s="34">
        <f t="shared" si="0"/>
        <v>432</v>
      </c>
    </row>
    <row r="11" spans="1:13" ht="20.2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s="26" customFormat="1" ht="20.25" customHeight="1">
      <c r="A12" s="37" t="s">
        <v>147</v>
      </c>
      <c r="B12" s="33">
        <f>SUM(B13)</f>
        <v>199</v>
      </c>
      <c r="C12" s="33">
        <f aca="true" t="shared" si="1" ref="C12:M12">SUM(C13)</f>
        <v>8</v>
      </c>
      <c r="D12" s="33">
        <f t="shared" si="1"/>
        <v>69</v>
      </c>
      <c r="E12" s="33">
        <f t="shared" si="1"/>
        <v>9</v>
      </c>
      <c r="F12" s="33">
        <f t="shared" si="1"/>
        <v>19</v>
      </c>
      <c r="G12" s="33">
        <f t="shared" si="1"/>
        <v>1</v>
      </c>
      <c r="H12" s="33">
        <f t="shared" si="1"/>
        <v>5</v>
      </c>
      <c r="I12" s="33">
        <f t="shared" si="1"/>
        <v>2</v>
      </c>
      <c r="J12" s="33">
        <f t="shared" si="1"/>
        <v>0</v>
      </c>
      <c r="K12" s="33">
        <f t="shared" si="1"/>
        <v>9</v>
      </c>
      <c r="L12" s="33">
        <f t="shared" si="1"/>
        <v>0</v>
      </c>
      <c r="M12" s="34">
        <f t="shared" si="1"/>
        <v>77</v>
      </c>
    </row>
    <row r="13" spans="1:13" s="26" customFormat="1" ht="20.25" customHeight="1">
      <c r="A13" s="38" t="s">
        <v>148</v>
      </c>
      <c r="B13" s="41">
        <f>SUM(C13:M13)</f>
        <v>199</v>
      </c>
      <c r="C13" s="41">
        <v>8</v>
      </c>
      <c r="D13" s="41">
        <v>69</v>
      </c>
      <c r="E13" s="41">
        <v>9</v>
      </c>
      <c r="F13" s="41">
        <v>19</v>
      </c>
      <c r="G13" s="41">
        <v>1</v>
      </c>
      <c r="H13" s="41">
        <v>5</v>
      </c>
      <c r="I13" s="41">
        <v>2</v>
      </c>
      <c r="J13" s="41">
        <v>0</v>
      </c>
      <c r="K13" s="41">
        <v>9</v>
      </c>
      <c r="L13" s="41">
        <v>0</v>
      </c>
      <c r="M13" s="39">
        <v>77</v>
      </c>
    </row>
    <row r="14" spans="1:13" ht="18.7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9"/>
    </row>
    <row r="15" spans="1:13" s="100" customFormat="1" ht="20.25" customHeight="1">
      <c r="A15" s="37" t="s">
        <v>149</v>
      </c>
      <c r="B15" s="33">
        <f>SUM(B16)</f>
        <v>208</v>
      </c>
      <c r="C15" s="33">
        <f aca="true" t="shared" si="2" ref="C15:M15">SUM(C16)</f>
        <v>3</v>
      </c>
      <c r="D15" s="33">
        <f t="shared" si="2"/>
        <v>113</v>
      </c>
      <c r="E15" s="33">
        <f t="shared" si="2"/>
        <v>23</v>
      </c>
      <c r="F15" s="33">
        <f t="shared" si="2"/>
        <v>30</v>
      </c>
      <c r="G15" s="33">
        <f t="shared" si="2"/>
        <v>0</v>
      </c>
      <c r="H15" s="33">
        <f t="shared" si="2"/>
        <v>10</v>
      </c>
      <c r="I15" s="33">
        <f t="shared" si="2"/>
        <v>1</v>
      </c>
      <c r="J15" s="33">
        <f t="shared" si="2"/>
        <v>1</v>
      </c>
      <c r="K15" s="33">
        <f t="shared" si="2"/>
        <v>9</v>
      </c>
      <c r="L15" s="33">
        <f t="shared" si="2"/>
        <v>1</v>
      </c>
      <c r="M15" s="34">
        <f t="shared" si="2"/>
        <v>17</v>
      </c>
    </row>
    <row r="16" spans="1:13" s="26" customFormat="1" ht="20.25" customHeight="1">
      <c r="A16" s="38" t="s">
        <v>150</v>
      </c>
      <c r="B16" s="41">
        <f>SUM(C16:M16)</f>
        <v>208</v>
      </c>
      <c r="C16" s="41">
        <v>3</v>
      </c>
      <c r="D16" s="41">
        <v>113</v>
      </c>
      <c r="E16" s="41">
        <v>23</v>
      </c>
      <c r="F16" s="41">
        <v>30</v>
      </c>
      <c r="G16" s="41">
        <v>0</v>
      </c>
      <c r="H16" s="41">
        <v>10</v>
      </c>
      <c r="I16" s="41">
        <v>1</v>
      </c>
      <c r="J16" s="41">
        <v>1</v>
      </c>
      <c r="K16" s="41">
        <v>9</v>
      </c>
      <c r="L16" s="41">
        <v>1</v>
      </c>
      <c r="M16" s="39">
        <v>17</v>
      </c>
    </row>
    <row r="17" spans="1:13" s="26" customFormat="1" ht="20.2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9"/>
    </row>
    <row r="18" spans="1:13" s="26" customFormat="1" ht="20.25" customHeight="1">
      <c r="A18" s="37" t="s">
        <v>151</v>
      </c>
      <c r="B18" s="33">
        <f>SUM(B19)</f>
        <v>400</v>
      </c>
      <c r="C18" s="33">
        <f aca="true" t="shared" si="3" ref="C18:M18">SUM(C19)</f>
        <v>0</v>
      </c>
      <c r="D18" s="33">
        <f t="shared" si="3"/>
        <v>243</v>
      </c>
      <c r="E18" s="33">
        <f t="shared" si="3"/>
        <v>0</v>
      </c>
      <c r="F18" s="33">
        <f t="shared" si="3"/>
        <v>45</v>
      </c>
      <c r="G18" s="33">
        <f t="shared" si="3"/>
        <v>12</v>
      </c>
      <c r="H18" s="33">
        <f t="shared" si="3"/>
        <v>8</v>
      </c>
      <c r="I18" s="33">
        <f t="shared" si="3"/>
        <v>2</v>
      </c>
      <c r="J18" s="33">
        <f t="shared" si="3"/>
        <v>0</v>
      </c>
      <c r="K18" s="33">
        <f t="shared" si="3"/>
        <v>0</v>
      </c>
      <c r="L18" s="33">
        <f t="shared" si="3"/>
        <v>5</v>
      </c>
      <c r="M18" s="34">
        <f t="shared" si="3"/>
        <v>85</v>
      </c>
    </row>
    <row r="19" spans="1:13" s="26" customFormat="1" ht="20.25" customHeight="1">
      <c r="A19" s="38" t="s">
        <v>152</v>
      </c>
      <c r="B19" s="41">
        <f>SUM(C19:M19)</f>
        <v>400</v>
      </c>
      <c r="C19" s="41">
        <v>0</v>
      </c>
      <c r="D19" s="41">
        <v>243</v>
      </c>
      <c r="E19" s="41">
        <v>0</v>
      </c>
      <c r="F19" s="41">
        <v>45</v>
      </c>
      <c r="G19" s="41">
        <v>12</v>
      </c>
      <c r="H19" s="41">
        <v>8</v>
      </c>
      <c r="I19" s="41">
        <v>2</v>
      </c>
      <c r="J19" s="41">
        <v>0</v>
      </c>
      <c r="K19" s="41">
        <v>0</v>
      </c>
      <c r="L19" s="41">
        <v>5</v>
      </c>
      <c r="M19" s="39">
        <v>85</v>
      </c>
    </row>
    <row r="20" spans="1:13" s="26" customFormat="1" ht="20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9"/>
    </row>
    <row r="21" spans="1:13" s="26" customFormat="1" ht="20.25" customHeight="1">
      <c r="A21" s="37" t="s">
        <v>153</v>
      </c>
      <c r="B21" s="33">
        <f>SUM(B22)</f>
        <v>247</v>
      </c>
      <c r="C21" s="33">
        <f aca="true" t="shared" si="4" ref="C21:M21">SUM(C22)</f>
        <v>36</v>
      </c>
      <c r="D21" s="33">
        <f t="shared" si="4"/>
        <v>122</v>
      </c>
      <c r="E21" s="33">
        <f t="shared" si="4"/>
        <v>20</v>
      </c>
      <c r="F21" s="33">
        <f t="shared" si="4"/>
        <v>11</v>
      </c>
      <c r="G21" s="33">
        <f t="shared" si="4"/>
        <v>2</v>
      </c>
      <c r="H21" s="33">
        <f t="shared" si="4"/>
        <v>15</v>
      </c>
      <c r="I21" s="33">
        <f t="shared" si="4"/>
        <v>4</v>
      </c>
      <c r="J21" s="33">
        <f t="shared" si="4"/>
        <v>2</v>
      </c>
      <c r="K21" s="33">
        <f t="shared" si="4"/>
        <v>10</v>
      </c>
      <c r="L21" s="33">
        <f t="shared" si="4"/>
        <v>13</v>
      </c>
      <c r="M21" s="34">
        <f t="shared" si="4"/>
        <v>12</v>
      </c>
    </row>
    <row r="22" spans="1:13" s="26" customFormat="1" ht="20.25" customHeight="1">
      <c r="A22" s="38" t="s">
        <v>10</v>
      </c>
      <c r="B22" s="41">
        <f>SUM(C22:M22)</f>
        <v>247</v>
      </c>
      <c r="C22" s="41">
        <v>36</v>
      </c>
      <c r="D22" s="41">
        <v>122</v>
      </c>
      <c r="E22" s="41">
        <v>20</v>
      </c>
      <c r="F22" s="41">
        <v>11</v>
      </c>
      <c r="G22" s="41">
        <v>2</v>
      </c>
      <c r="H22" s="41">
        <v>15</v>
      </c>
      <c r="I22" s="41">
        <v>4</v>
      </c>
      <c r="J22" s="41">
        <v>2</v>
      </c>
      <c r="K22" s="41">
        <v>10</v>
      </c>
      <c r="L22" s="41">
        <v>13</v>
      </c>
      <c r="M22" s="39">
        <v>12</v>
      </c>
    </row>
    <row r="23" spans="1:13" s="26" customFormat="1" ht="20.2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9"/>
    </row>
    <row r="24" spans="1:13" s="26" customFormat="1" ht="20.25" customHeight="1">
      <c r="A24" s="43" t="s">
        <v>155</v>
      </c>
      <c r="B24" s="33">
        <f>SUM(B25:B26)</f>
        <v>266</v>
      </c>
      <c r="C24" s="33">
        <f aca="true" t="shared" si="5" ref="C24:M24">SUM(C25:C26)</f>
        <v>1</v>
      </c>
      <c r="D24" s="33">
        <f t="shared" si="5"/>
        <v>191</v>
      </c>
      <c r="E24" s="33">
        <f t="shared" si="5"/>
        <v>11</v>
      </c>
      <c r="F24" s="33">
        <f t="shared" si="5"/>
        <v>24</v>
      </c>
      <c r="G24" s="33">
        <f t="shared" si="5"/>
        <v>3</v>
      </c>
      <c r="H24" s="33">
        <f t="shared" si="5"/>
        <v>3</v>
      </c>
      <c r="I24" s="33">
        <f t="shared" si="5"/>
        <v>16</v>
      </c>
      <c r="J24" s="33">
        <f t="shared" si="5"/>
        <v>0</v>
      </c>
      <c r="K24" s="33">
        <f t="shared" si="5"/>
        <v>9</v>
      </c>
      <c r="L24" s="33">
        <f t="shared" si="5"/>
        <v>0</v>
      </c>
      <c r="M24" s="34">
        <f t="shared" si="5"/>
        <v>8</v>
      </c>
    </row>
    <row r="25" spans="1:13" s="26" customFormat="1" ht="20.25" customHeight="1">
      <c r="A25" s="38" t="s">
        <v>156</v>
      </c>
      <c r="B25" s="41">
        <f>SUM(C25:M25)</f>
        <v>180</v>
      </c>
      <c r="C25" s="41">
        <v>1</v>
      </c>
      <c r="D25" s="41">
        <v>131</v>
      </c>
      <c r="E25" s="41">
        <v>6</v>
      </c>
      <c r="F25" s="41">
        <v>19</v>
      </c>
      <c r="G25" s="41">
        <v>1</v>
      </c>
      <c r="H25" s="41">
        <v>3</v>
      </c>
      <c r="I25" s="41">
        <v>7</v>
      </c>
      <c r="J25" s="41">
        <v>0</v>
      </c>
      <c r="K25" s="41">
        <v>7</v>
      </c>
      <c r="L25" s="41">
        <v>0</v>
      </c>
      <c r="M25" s="39">
        <v>5</v>
      </c>
    </row>
    <row r="26" spans="1:13" s="26" customFormat="1" ht="20.25" customHeight="1">
      <c r="A26" s="38" t="s">
        <v>157</v>
      </c>
      <c r="B26" s="41">
        <f>SUM(C26:M26)</f>
        <v>86</v>
      </c>
      <c r="C26" s="41">
        <v>0</v>
      </c>
      <c r="D26" s="41">
        <v>60</v>
      </c>
      <c r="E26" s="41">
        <v>5</v>
      </c>
      <c r="F26" s="41">
        <v>5</v>
      </c>
      <c r="G26" s="41">
        <v>2</v>
      </c>
      <c r="H26" s="41">
        <v>0</v>
      </c>
      <c r="I26" s="41">
        <v>9</v>
      </c>
      <c r="J26" s="41">
        <v>0</v>
      </c>
      <c r="K26" s="41">
        <v>2</v>
      </c>
      <c r="L26" s="41">
        <v>0</v>
      </c>
      <c r="M26" s="39">
        <v>3</v>
      </c>
    </row>
    <row r="27" spans="1:13" s="26" customFormat="1" ht="20.2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9"/>
    </row>
    <row r="28" spans="1:13" s="26" customFormat="1" ht="20.25" customHeight="1">
      <c r="A28" s="37" t="s">
        <v>158</v>
      </c>
      <c r="B28" s="33">
        <f>SUM(B29)</f>
        <v>327</v>
      </c>
      <c r="C28" s="33">
        <f aca="true" t="shared" si="6" ref="C28:M28">SUM(C29)</f>
        <v>3</v>
      </c>
      <c r="D28" s="33">
        <f t="shared" si="6"/>
        <v>183</v>
      </c>
      <c r="E28" s="33">
        <f t="shared" si="6"/>
        <v>24</v>
      </c>
      <c r="F28" s="33">
        <f t="shared" si="6"/>
        <v>30</v>
      </c>
      <c r="G28" s="33">
        <f t="shared" si="6"/>
        <v>5</v>
      </c>
      <c r="H28" s="33">
        <f t="shared" si="6"/>
        <v>13</v>
      </c>
      <c r="I28" s="33">
        <f t="shared" si="6"/>
        <v>5</v>
      </c>
      <c r="J28" s="33">
        <f t="shared" si="6"/>
        <v>10</v>
      </c>
      <c r="K28" s="33">
        <f t="shared" si="6"/>
        <v>21</v>
      </c>
      <c r="L28" s="33">
        <f t="shared" si="6"/>
        <v>0</v>
      </c>
      <c r="M28" s="34">
        <f t="shared" si="6"/>
        <v>33</v>
      </c>
    </row>
    <row r="29" spans="1:13" s="26" customFormat="1" ht="20.25" customHeight="1">
      <c r="A29" s="38" t="s">
        <v>159</v>
      </c>
      <c r="B29" s="41">
        <f>SUM(C29:M29)</f>
        <v>327</v>
      </c>
      <c r="C29" s="41">
        <v>3</v>
      </c>
      <c r="D29" s="41">
        <v>183</v>
      </c>
      <c r="E29" s="41">
        <v>24</v>
      </c>
      <c r="F29" s="41">
        <v>30</v>
      </c>
      <c r="G29" s="41">
        <v>5</v>
      </c>
      <c r="H29" s="41">
        <v>13</v>
      </c>
      <c r="I29" s="41">
        <v>5</v>
      </c>
      <c r="J29" s="41">
        <v>10</v>
      </c>
      <c r="K29" s="41">
        <v>21</v>
      </c>
      <c r="L29" s="41">
        <v>0</v>
      </c>
      <c r="M29" s="39">
        <v>33</v>
      </c>
    </row>
    <row r="30" spans="1:13" s="26" customFormat="1" ht="20.2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9"/>
    </row>
    <row r="31" spans="1:13" s="26" customFormat="1" ht="20.25" customHeight="1">
      <c r="A31" s="37" t="s">
        <v>160</v>
      </c>
      <c r="B31" s="33">
        <f>SUM(B32)</f>
        <v>293</v>
      </c>
      <c r="C31" s="33">
        <f aca="true" t="shared" si="7" ref="C31:M31">SUM(C32)</f>
        <v>2</v>
      </c>
      <c r="D31" s="33">
        <f t="shared" si="7"/>
        <v>209</v>
      </c>
      <c r="E31" s="33">
        <f t="shared" si="7"/>
        <v>8</v>
      </c>
      <c r="F31" s="33">
        <f t="shared" si="7"/>
        <v>21</v>
      </c>
      <c r="G31" s="33">
        <f t="shared" si="7"/>
        <v>3</v>
      </c>
      <c r="H31" s="33">
        <f t="shared" si="7"/>
        <v>10</v>
      </c>
      <c r="I31" s="33">
        <f t="shared" si="7"/>
        <v>2</v>
      </c>
      <c r="J31" s="33">
        <f t="shared" si="7"/>
        <v>1</v>
      </c>
      <c r="K31" s="33">
        <f t="shared" si="7"/>
        <v>10</v>
      </c>
      <c r="L31" s="33">
        <f t="shared" si="7"/>
        <v>9</v>
      </c>
      <c r="M31" s="34">
        <f t="shared" si="7"/>
        <v>18</v>
      </c>
    </row>
    <row r="32" spans="1:13" s="26" customFormat="1" ht="20.25" customHeight="1">
      <c r="A32" s="38" t="s">
        <v>161</v>
      </c>
      <c r="B32" s="41">
        <f>SUM(C32:M32)</f>
        <v>293</v>
      </c>
      <c r="C32" s="41">
        <v>2</v>
      </c>
      <c r="D32" s="41">
        <v>209</v>
      </c>
      <c r="E32" s="41">
        <v>8</v>
      </c>
      <c r="F32" s="41">
        <v>21</v>
      </c>
      <c r="G32" s="41">
        <v>3</v>
      </c>
      <c r="H32" s="41">
        <v>10</v>
      </c>
      <c r="I32" s="41">
        <v>2</v>
      </c>
      <c r="J32" s="41">
        <v>1</v>
      </c>
      <c r="K32" s="41">
        <v>10</v>
      </c>
      <c r="L32" s="41">
        <v>9</v>
      </c>
      <c r="M32" s="39">
        <v>18</v>
      </c>
    </row>
    <row r="33" spans="1:13" ht="20.2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9"/>
    </row>
    <row r="34" spans="1:13" s="26" customFormat="1" ht="20.25" customHeight="1">
      <c r="A34" s="37" t="s">
        <v>162</v>
      </c>
      <c r="B34" s="33">
        <f>SUM(B35)</f>
        <v>76</v>
      </c>
      <c r="C34" s="33">
        <f aca="true" t="shared" si="8" ref="C34:M34">SUM(C35)</f>
        <v>0</v>
      </c>
      <c r="D34" s="33">
        <f t="shared" si="8"/>
        <v>4</v>
      </c>
      <c r="E34" s="33">
        <f t="shared" si="8"/>
        <v>0</v>
      </c>
      <c r="F34" s="33">
        <f t="shared" si="8"/>
        <v>9</v>
      </c>
      <c r="G34" s="33">
        <f t="shared" si="8"/>
        <v>1</v>
      </c>
      <c r="H34" s="33">
        <f t="shared" si="8"/>
        <v>1</v>
      </c>
      <c r="I34" s="33">
        <f t="shared" si="8"/>
        <v>0</v>
      </c>
      <c r="J34" s="33">
        <f t="shared" si="8"/>
        <v>0</v>
      </c>
      <c r="K34" s="33">
        <f t="shared" si="8"/>
        <v>13</v>
      </c>
      <c r="L34" s="33">
        <f t="shared" si="8"/>
        <v>48</v>
      </c>
      <c r="M34" s="34">
        <f t="shared" si="8"/>
        <v>0</v>
      </c>
    </row>
    <row r="35" spans="1:13" s="26" customFormat="1" ht="20.25" customHeight="1">
      <c r="A35" s="38" t="s">
        <v>163</v>
      </c>
      <c r="B35" s="41">
        <f>SUM(C35:M35)</f>
        <v>76</v>
      </c>
      <c r="C35" s="41">
        <v>0</v>
      </c>
      <c r="D35" s="41">
        <v>4</v>
      </c>
      <c r="E35" s="41">
        <v>0</v>
      </c>
      <c r="F35" s="41">
        <v>9</v>
      </c>
      <c r="G35" s="41">
        <v>1</v>
      </c>
      <c r="H35" s="41">
        <v>1</v>
      </c>
      <c r="I35" s="41">
        <v>0</v>
      </c>
      <c r="J35" s="41">
        <v>0</v>
      </c>
      <c r="K35" s="41">
        <v>13</v>
      </c>
      <c r="L35" s="41">
        <v>48</v>
      </c>
      <c r="M35" s="39">
        <v>0</v>
      </c>
    </row>
    <row r="36" spans="1:13" s="26" customFormat="1" ht="20.2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9"/>
    </row>
    <row r="37" spans="1:13" s="26" customFormat="1" ht="20.25" customHeight="1">
      <c r="A37" s="37" t="s">
        <v>164</v>
      </c>
      <c r="B37" s="33">
        <f>SUM(B38)</f>
        <v>220</v>
      </c>
      <c r="C37" s="33">
        <f aca="true" t="shared" si="9" ref="C37:M37">SUM(C38)</f>
        <v>6</v>
      </c>
      <c r="D37" s="33">
        <f t="shared" si="9"/>
        <v>130</v>
      </c>
      <c r="E37" s="33">
        <f t="shared" si="9"/>
        <v>8</v>
      </c>
      <c r="F37" s="33">
        <f t="shared" si="9"/>
        <v>13</v>
      </c>
      <c r="G37" s="33">
        <f t="shared" si="9"/>
        <v>7</v>
      </c>
      <c r="H37" s="33">
        <f t="shared" si="9"/>
        <v>27</v>
      </c>
      <c r="I37" s="33">
        <f t="shared" si="9"/>
        <v>4</v>
      </c>
      <c r="J37" s="33">
        <f t="shared" si="9"/>
        <v>1</v>
      </c>
      <c r="K37" s="33">
        <f t="shared" si="9"/>
        <v>7</v>
      </c>
      <c r="L37" s="33">
        <f t="shared" si="9"/>
        <v>6</v>
      </c>
      <c r="M37" s="34">
        <f t="shared" si="9"/>
        <v>11</v>
      </c>
    </row>
    <row r="38" spans="1:13" ht="20.25" customHeight="1">
      <c r="A38" s="38" t="s">
        <v>165</v>
      </c>
      <c r="B38" s="41">
        <f>SUM(C38:M38)</f>
        <v>220</v>
      </c>
      <c r="C38" s="41">
        <v>6</v>
      </c>
      <c r="D38" s="41">
        <v>130</v>
      </c>
      <c r="E38" s="41">
        <v>8</v>
      </c>
      <c r="F38" s="41">
        <v>13</v>
      </c>
      <c r="G38" s="41">
        <v>7</v>
      </c>
      <c r="H38" s="41">
        <v>27</v>
      </c>
      <c r="I38" s="41">
        <v>4</v>
      </c>
      <c r="J38" s="41">
        <v>1</v>
      </c>
      <c r="K38" s="41">
        <v>7</v>
      </c>
      <c r="L38" s="41">
        <v>6</v>
      </c>
      <c r="M38" s="39">
        <v>11</v>
      </c>
    </row>
    <row r="39" spans="1:13" ht="20.2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9"/>
    </row>
    <row r="40" spans="1:13" s="26" customFormat="1" ht="20.25" customHeight="1">
      <c r="A40" s="37" t="s">
        <v>166</v>
      </c>
      <c r="B40" s="33">
        <f>SUM(B41)</f>
        <v>388</v>
      </c>
      <c r="C40" s="33">
        <f aca="true" t="shared" si="10" ref="C40:M40">SUM(C41)</f>
        <v>0</v>
      </c>
      <c r="D40" s="33">
        <f t="shared" si="10"/>
        <v>262</v>
      </c>
      <c r="E40" s="33">
        <f t="shared" si="10"/>
        <v>25</v>
      </c>
      <c r="F40" s="33">
        <f t="shared" si="10"/>
        <v>10</v>
      </c>
      <c r="G40" s="33">
        <f t="shared" si="10"/>
        <v>5</v>
      </c>
      <c r="H40" s="33">
        <f t="shared" si="10"/>
        <v>13</v>
      </c>
      <c r="I40" s="33">
        <f t="shared" si="10"/>
        <v>4</v>
      </c>
      <c r="J40" s="33">
        <f t="shared" si="10"/>
        <v>0</v>
      </c>
      <c r="K40" s="33">
        <f t="shared" si="10"/>
        <v>5</v>
      </c>
      <c r="L40" s="33">
        <f t="shared" si="10"/>
        <v>52</v>
      </c>
      <c r="M40" s="34">
        <f t="shared" si="10"/>
        <v>12</v>
      </c>
    </row>
    <row r="41" spans="1:13" s="26" customFormat="1" ht="20.25" customHeight="1">
      <c r="A41" s="38" t="s">
        <v>167</v>
      </c>
      <c r="B41" s="41">
        <f>SUM(C41:M41)</f>
        <v>388</v>
      </c>
      <c r="C41" s="41">
        <v>0</v>
      </c>
      <c r="D41" s="41">
        <v>262</v>
      </c>
      <c r="E41" s="41">
        <v>25</v>
      </c>
      <c r="F41" s="41">
        <v>10</v>
      </c>
      <c r="G41" s="41">
        <v>5</v>
      </c>
      <c r="H41" s="41">
        <v>13</v>
      </c>
      <c r="I41" s="41">
        <v>4</v>
      </c>
      <c r="J41" s="41">
        <v>0</v>
      </c>
      <c r="K41" s="41">
        <v>5</v>
      </c>
      <c r="L41" s="41">
        <v>52</v>
      </c>
      <c r="M41" s="39">
        <v>12</v>
      </c>
    </row>
    <row r="42" spans="1:13" s="26" customFormat="1" ht="20.2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9"/>
    </row>
    <row r="43" spans="1:13" s="26" customFormat="1" ht="20.25" customHeight="1">
      <c r="A43" s="37" t="s">
        <v>168</v>
      </c>
      <c r="B43" s="33">
        <f>SUM(B44)</f>
        <v>267</v>
      </c>
      <c r="C43" s="33">
        <f aca="true" t="shared" si="11" ref="C43:M43">SUM(C44)</f>
        <v>6</v>
      </c>
      <c r="D43" s="33">
        <f t="shared" si="11"/>
        <v>55</v>
      </c>
      <c r="E43" s="33">
        <f t="shared" si="11"/>
        <v>18</v>
      </c>
      <c r="F43" s="33">
        <f t="shared" si="11"/>
        <v>18</v>
      </c>
      <c r="G43" s="33">
        <f t="shared" si="11"/>
        <v>0</v>
      </c>
      <c r="H43" s="33">
        <f t="shared" si="11"/>
        <v>1</v>
      </c>
      <c r="I43" s="33">
        <f t="shared" si="11"/>
        <v>45</v>
      </c>
      <c r="J43" s="33">
        <f t="shared" si="11"/>
        <v>1</v>
      </c>
      <c r="K43" s="33">
        <f t="shared" si="11"/>
        <v>7</v>
      </c>
      <c r="L43" s="33">
        <f t="shared" si="11"/>
        <v>6</v>
      </c>
      <c r="M43" s="34">
        <f t="shared" si="11"/>
        <v>110</v>
      </c>
    </row>
    <row r="44" spans="1:13" s="26" customFormat="1" ht="20.25" customHeight="1">
      <c r="A44" s="38" t="s">
        <v>169</v>
      </c>
      <c r="B44" s="41">
        <f>SUM(C44:M44)</f>
        <v>267</v>
      </c>
      <c r="C44" s="41">
        <v>6</v>
      </c>
      <c r="D44" s="41">
        <v>55</v>
      </c>
      <c r="E44" s="41">
        <v>18</v>
      </c>
      <c r="F44" s="41">
        <v>18</v>
      </c>
      <c r="G44" s="41">
        <v>0</v>
      </c>
      <c r="H44" s="41">
        <v>1</v>
      </c>
      <c r="I44" s="41">
        <v>45</v>
      </c>
      <c r="J44" s="41">
        <v>1</v>
      </c>
      <c r="K44" s="41">
        <v>7</v>
      </c>
      <c r="L44" s="41">
        <v>6</v>
      </c>
      <c r="M44" s="39">
        <v>110</v>
      </c>
    </row>
    <row r="45" spans="1:13" s="26" customFormat="1" ht="20.2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9"/>
    </row>
    <row r="46" spans="1:13" s="26" customFormat="1" ht="20.25" customHeight="1">
      <c r="A46" s="37" t="s">
        <v>170</v>
      </c>
      <c r="B46" s="33">
        <f>SUM(B47)</f>
        <v>317</v>
      </c>
      <c r="C46" s="33">
        <f aca="true" t="shared" si="12" ref="C46:M46">SUM(C47)</f>
        <v>0</v>
      </c>
      <c r="D46" s="33">
        <f t="shared" si="12"/>
        <v>110</v>
      </c>
      <c r="E46" s="33">
        <f t="shared" si="12"/>
        <v>58</v>
      </c>
      <c r="F46" s="33">
        <f t="shared" si="12"/>
        <v>23</v>
      </c>
      <c r="G46" s="33">
        <f t="shared" si="12"/>
        <v>5</v>
      </c>
      <c r="H46" s="33">
        <f t="shared" si="12"/>
        <v>18</v>
      </c>
      <c r="I46" s="33">
        <f t="shared" si="12"/>
        <v>0</v>
      </c>
      <c r="J46" s="33">
        <f t="shared" si="12"/>
        <v>0</v>
      </c>
      <c r="K46" s="33">
        <f t="shared" si="12"/>
        <v>54</v>
      </c>
      <c r="L46" s="33">
        <f t="shared" si="12"/>
        <v>0</v>
      </c>
      <c r="M46" s="34">
        <f t="shared" si="12"/>
        <v>49</v>
      </c>
    </row>
    <row r="47" spans="1:13" s="26" customFormat="1" ht="20.25" customHeight="1">
      <c r="A47" s="40" t="s">
        <v>171</v>
      </c>
      <c r="B47" s="41">
        <f>SUM(C47:M47)</f>
        <v>317</v>
      </c>
      <c r="C47" s="41">
        <v>0</v>
      </c>
      <c r="D47" s="41">
        <v>110</v>
      </c>
      <c r="E47" s="41">
        <v>58</v>
      </c>
      <c r="F47" s="41">
        <v>23</v>
      </c>
      <c r="G47" s="41">
        <v>5</v>
      </c>
      <c r="H47" s="41">
        <v>18</v>
      </c>
      <c r="I47" s="41">
        <v>0</v>
      </c>
      <c r="J47" s="41">
        <v>0</v>
      </c>
      <c r="K47" s="41">
        <v>54</v>
      </c>
      <c r="L47" s="41">
        <v>0</v>
      </c>
      <c r="M47" s="39">
        <v>49</v>
      </c>
    </row>
    <row r="48" spans="1:13" s="29" customFormat="1" ht="20.2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ht="20.25" customHeight="1">
      <c r="A49" s="49" t="s">
        <v>5</v>
      </c>
    </row>
  </sheetData>
  <sheetProtection/>
  <mergeCells count="2">
    <mergeCell ref="B5:B8"/>
    <mergeCell ref="A5:A8"/>
  </mergeCells>
  <printOptions horizontalCentered="1" verticalCentered="1"/>
  <pageMargins left="0" right="0" top="0" bottom="0" header="0" footer="0"/>
  <pageSetup horizontalDpi="600" verticalDpi="600" orientation="landscape" scale="4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zoomScale="50" zoomScaleNormal="50" workbookViewId="0" topLeftCell="A1">
      <pane ySplit="6" topLeftCell="BM7" activePane="bottomLeft" state="frozen"/>
      <selection pane="topLeft" activeCell="A1" sqref="A1"/>
      <selection pane="bottomLeft" activeCell="A3" sqref="A3:U6"/>
    </sheetView>
  </sheetViews>
  <sheetFormatPr defaultColWidth="11.57421875" defaultRowHeight="12.75"/>
  <cols>
    <col min="1" max="1" width="84.421875" style="1" customWidth="1"/>
    <col min="2" max="2" width="19.140625" style="1" customWidth="1"/>
    <col min="3" max="3" width="17.140625" style="1" customWidth="1"/>
    <col min="4" max="4" width="16.421875" style="1" customWidth="1"/>
    <col min="5" max="5" width="19.421875" style="1" customWidth="1"/>
    <col min="6" max="6" width="19.00390625" style="1" customWidth="1"/>
    <col min="7" max="7" width="17.7109375" style="1" bestFit="1" customWidth="1"/>
    <col min="8" max="8" width="17.7109375" style="1" customWidth="1"/>
    <col min="9" max="9" width="18.28125" style="1" customWidth="1"/>
    <col min="10" max="10" width="16.421875" style="1" customWidth="1"/>
    <col min="11" max="11" width="17.28125" style="1" bestFit="1" customWidth="1"/>
    <col min="12" max="12" width="22.00390625" style="1" customWidth="1"/>
    <col min="13" max="13" width="18.00390625" style="1" customWidth="1"/>
    <col min="14" max="14" width="20.7109375" style="1" customWidth="1"/>
    <col min="15" max="15" width="18.7109375" style="1" customWidth="1"/>
    <col min="16" max="16" width="16.7109375" style="1" customWidth="1"/>
    <col min="17" max="17" width="23.00390625" style="1" customWidth="1"/>
    <col min="18" max="18" width="19.8515625" style="1" customWidth="1"/>
    <col min="19" max="19" width="24.7109375" style="1" customWidth="1"/>
    <col min="20" max="20" width="16.7109375" style="1" customWidth="1"/>
    <col min="21" max="21" width="13.7109375" style="1" customWidth="1"/>
    <col min="22" max="16384" width="11.421875" style="1" customWidth="1"/>
  </cols>
  <sheetData>
    <row r="1" spans="1:21" ht="18">
      <c r="A1" s="4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8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12" t="s">
        <v>74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</row>
    <row r="4" spans="1:21" ht="18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8">
      <c r="A5" s="115" t="s">
        <v>139</v>
      </c>
      <c r="B5" s="116" t="s">
        <v>183</v>
      </c>
      <c r="C5" s="117" t="s">
        <v>193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68.25" customHeight="1">
      <c r="A6" s="119"/>
      <c r="B6" s="120"/>
      <c r="C6" s="121" t="s">
        <v>194</v>
      </c>
      <c r="D6" s="121" t="s">
        <v>75</v>
      </c>
      <c r="E6" s="121" t="s">
        <v>196</v>
      </c>
      <c r="F6" s="121" t="s">
        <v>197</v>
      </c>
      <c r="G6" s="121" t="s">
        <v>198</v>
      </c>
      <c r="H6" s="121" t="s">
        <v>199</v>
      </c>
      <c r="I6" s="121" t="s">
        <v>200</v>
      </c>
      <c r="J6" s="121" t="s">
        <v>201</v>
      </c>
      <c r="K6" s="121" t="s">
        <v>202</v>
      </c>
      <c r="L6" s="121" t="s">
        <v>52</v>
      </c>
      <c r="M6" s="121" t="s">
        <v>53</v>
      </c>
      <c r="N6" s="121" t="s">
        <v>76</v>
      </c>
      <c r="O6" s="121" t="s">
        <v>54</v>
      </c>
      <c r="P6" s="121" t="s">
        <v>55</v>
      </c>
      <c r="Q6" s="121" t="s">
        <v>56</v>
      </c>
      <c r="R6" s="121" t="s">
        <v>57</v>
      </c>
      <c r="S6" s="121" t="s">
        <v>58</v>
      </c>
      <c r="T6" s="121" t="s">
        <v>60</v>
      </c>
      <c r="U6" s="122" t="s">
        <v>61</v>
      </c>
    </row>
    <row r="7" spans="1:21" ht="18">
      <c r="A7" s="14"/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21" ht="18">
      <c r="A8" s="20" t="s">
        <v>146</v>
      </c>
      <c r="B8" s="15">
        <f>B10+B13+B16+B19+B22+B26+B29+B32+B35+B38+B41+B44</f>
        <v>3208</v>
      </c>
      <c r="C8" s="15">
        <f aca="true" t="shared" si="0" ref="C8:U8">C10+C13+C16+C19+C22+C26+C29+C32+C35+C38+C41+C44</f>
        <v>849</v>
      </c>
      <c r="D8" s="15">
        <f t="shared" si="0"/>
        <v>48</v>
      </c>
      <c r="E8" s="15">
        <f t="shared" si="0"/>
        <v>89</v>
      </c>
      <c r="F8" s="15">
        <f t="shared" si="0"/>
        <v>91</v>
      </c>
      <c r="G8" s="15">
        <f t="shared" si="0"/>
        <v>25</v>
      </c>
      <c r="H8" s="15">
        <f t="shared" si="0"/>
        <v>2</v>
      </c>
      <c r="I8" s="15">
        <f t="shared" si="0"/>
        <v>39</v>
      </c>
      <c r="J8" s="15">
        <f t="shared" si="0"/>
        <v>451</v>
      </c>
      <c r="K8" s="15">
        <f t="shared" si="0"/>
        <v>1131</v>
      </c>
      <c r="L8" s="15">
        <f t="shared" si="0"/>
        <v>165</v>
      </c>
      <c r="M8" s="15">
        <f t="shared" si="0"/>
        <v>36</v>
      </c>
      <c r="N8" s="15">
        <f t="shared" si="0"/>
        <v>18</v>
      </c>
      <c r="O8" s="15">
        <f t="shared" si="0"/>
        <v>0</v>
      </c>
      <c r="P8" s="15">
        <f t="shared" si="0"/>
        <v>77</v>
      </c>
      <c r="Q8" s="15">
        <f t="shared" si="0"/>
        <v>1</v>
      </c>
      <c r="R8" s="15">
        <f t="shared" si="0"/>
        <v>1</v>
      </c>
      <c r="S8" s="15">
        <f t="shared" si="0"/>
        <v>8</v>
      </c>
      <c r="T8" s="15">
        <f t="shared" si="0"/>
        <v>123</v>
      </c>
      <c r="U8" s="16">
        <f t="shared" si="0"/>
        <v>54</v>
      </c>
    </row>
    <row r="9" spans="1:21" ht="18">
      <c r="A9" s="3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</row>
    <row r="10" spans="1:21" s="4" customFormat="1" ht="18">
      <c r="A10" s="6" t="s">
        <v>147</v>
      </c>
      <c r="B10" s="16">
        <f>SUM(B11)</f>
        <v>199</v>
      </c>
      <c r="C10" s="16">
        <f aca="true" t="shared" si="1" ref="C10:U10">SUM(C11)</f>
        <v>49</v>
      </c>
      <c r="D10" s="16">
        <f t="shared" si="1"/>
        <v>14</v>
      </c>
      <c r="E10" s="16">
        <f t="shared" si="1"/>
        <v>3</v>
      </c>
      <c r="F10" s="16">
        <f t="shared" si="1"/>
        <v>4</v>
      </c>
      <c r="G10" s="16">
        <f t="shared" si="1"/>
        <v>2</v>
      </c>
      <c r="H10" s="16">
        <f t="shared" si="1"/>
        <v>0</v>
      </c>
      <c r="I10" s="16">
        <f t="shared" si="1"/>
        <v>1</v>
      </c>
      <c r="J10" s="16">
        <f t="shared" si="1"/>
        <v>19</v>
      </c>
      <c r="K10" s="16">
        <f t="shared" si="1"/>
        <v>72</v>
      </c>
      <c r="L10" s="16">
        <f t="shared" si="1"/>
        <v>16</v>
      </c>
      <c r="M10" s="16">
        <f t="shared" si="1"/>
        <v>0</v>
      </c>
      <c r="N10" s="16">
        <f t="shared" si="1"/>
        <v>6</v>
      </c>
      <c r="O10" s="16">
        <f t="shared" si="1"/>
        <v>0</v>
      </c>
      <c r="P10" s="16">
        <f t="shared" si="1"/>
        <v>1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6</v>
      </c>
      <c r="U10" s="16">
        <f t="shared" si="1"/>
        <v>6</v>
      </c>
    </row>
    <row r="11" spans="1:21" ht="18">
      <c r="A11" s="7" t="s">
        <v>148</v>
      </c>
      <c r="B11" s="17">
        <f>SUM(C11:U11)</f>
        <v>199</v>
      </c>
      <c r="C11" s="18">
        <v>49</v>
      </c>
      <c r="D11" s="18">
        <v>14</v>
      </c>
      <c r="E11" s="18">
        <v>3</v>
      </c>
      <c r="F11" s="18">
        <v>4</v>
      </c>
      <c r="G11" s="18">
        <v>2</v>
      </c>
      <c r="H11" s="18">
        <v>0</v>
      </c>
      <c r="I11" s="18">
        <v>1</v>
      </c>
      <c r="J11" s="18">
        <v>19</v>
      </c>
      <c r="K11" s="18">
        <v>72</v>
      </c>
      <c r="L11" s="18">
        <v>16</v>
      </c>
      <c r="M11" s="18">
        <v>0</v>
      </c>
      <c r="N11" s="18">
        <v>6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6</v>
      </c>
      <c r="U11" s="17">
        <v>6</v>
      </c>
    </row>
    <row r="12" spans="1:21" ht="18">
      <c r="A12" s="10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7"/>
    </row>
    <row r="13" spans="1:21" s="4" customFormat="1" ht="18">
      <c r="A13" s="6" t="s">
        <v>149</v>
      </c>
      <c r="B13" s="16">
        <f>SUM(B14)</f>
        <v>208</v>
      </c>
      <c r="C13" s="16">
        <f aca="true" t="shared" si="2" ref="C13:U13">SUM(C14)</f>
        <v>63</v>
      </c>
      <c r="D13" s="16">
        <f t="shared" si="2"/>
        <v>3</v>
      </c>
      <c r="E13" s="16">
        <f t="shared" si="2"/>
        <v>1</v>
      </c>
      <c r="F13" s="16">
        <f t="shared" si="2"/>
        <v>2</v>
      </c>
      <c r="G13" s="16">
        <f t="shared" si="2"/>
        <v>0</v>
      </c>
      <c r="H13" s="16">
        <f t="shared" si="2"/>
        <v>0</v>
      </c>
      <c r="I13" s="16">
        <f t="shared" si="2"/>
        <v>6</v>
      </c>
      <c r="J13" s="16">
        <f t="shared" si="2"/>
        <v>20</v>
      </c>
      <c r="K13" s="16">
        <f t="shared" si="2"/>
        <v>65</v>
      </c>
      <c r="L13" s="16">
        <f t="shared" si="2"/>
        <v>31</v>
      </c>
      <c r="M13" s="16">
        <f t="shared" si="2"/>
        <v>1</v>
      </c>
      <c r="N13" s="16">
        <f t="shared" si="2"/>
        <v>0</v>
      </c>
      <c r="O13" s="16">
        <f t="shared" si="2"/>
        <v>0</v>
      </c>
      <c r="P13" s="16">
        <f t="shared" si="2"/>
        <v>5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8</v>
      </c>
      <c r="U13" s="16">
        <f t="shared" si="2"/>
        <v>3</v>
      </c>
    </row>
    <row r="14" spans="1:21" ht="18">
      <c r="A14" s="7" t="s">
        <v>150</v>
      </c>
      <c r="B14" s="17">
        <f>SUM(C14:U14)</f>
        <v>208</v>
      </c>
      <c r="C14" s="18">
        <v>63</v>
      </c>
      <c r="D14" s="18">
        <v>3</v>
      </c>
      <c r="E14" s="18">
        <v>1</v>
      </c>
      <c r="F14" s="18">
        <v>2</v>
      </c>
      <c r="G14" s="18">
        <v>0</v>
      </c>
      <c r="H14" s="18">
        <v>0</v>
      </c>
      <c r="I14" s="18">
        <v>6</v>
      </c>
      <c r="J14" s="18">
        <v>20</v>
      </c>
      <c r="K14" s="18">
        <v>65</v>
      </c>
      <c r="L14" s="18">
        <v>31</v>
      </c>
      <c r="M14" s="18">
        <v>1</v>
      </c>
      <c r="N14" s="18">
        <v>0</v>
      </c>
      <c r="O14" s="18">
        <v>0</v>
      </c>
      <c r="P14" s="18">
        <v>5</v>
      </c>
      <c r="Q14" s="18">
        <v>0</v>
      </c>
      <c r="R14" s="18">
        <v>0</v>
      </c>
      <c r="S14" s="18">
        <v>0</v>
      </c>
      <c r="T14" s="18">
        <v>8</v>
      </c>
      <c r="U14" s="17">
        <v>3</v>
      </c>
    </row>
    <row r="15" spans="1:21" ht="18">
      <c r="A15" s="10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7"/>
    </row>
    <row r="16" spans="1:21" s="4" customFormat="1" ht="18">
      <c r="A16" s="6" t="s">
        <v>151</v>
      </c>
      <c r="B16" s="16">
        <f>SUM(B17)</f>
        <v>400</v>
      </c>
      <c r="C16" s="16">
        <f aca="true" t="shared" si="3" ref="C16:U16">SUM(C17)</f>
        <v>97</v>
      </c>
      <c r="D16" s="16">
        <f t="shared" si="3"/>
        <v>2</v>
      </c>
      <c r="E16" s="16">
        <f t="shared" si="3"/>
        <v>3</v>
      </c>
      <c r="F16" s="16">
        <f t="shared" si="3"/>
        <v>24</v>
      </c>
      <c r="G16" s="16">
        <f t="shared" si="3"/>
        <v>1</v>
      </c>
      <c r="H16" s="16">
        <f t="shared" si="3"/>
        <v>0</v>
      </c>
      <c r="I16" s="16">
        <f t="shared" si="3"/>
        <v>9</v>
      </c>
      <c r="J16" s="16">
        <f t="shared" si="3"/>
        <v>63</v>
      </c>
      <c r="K16" s="16">
        <f t="shared" si="3"/>
        <v>131</v>
      </c>
      <c r="L16" s="16">
        <f t="shared" si="3"/>
        <v>2</v>
      </c>
      <c r="M16" s="16">
        <f t="shared" si="3"/>
        <v>0</v>
      </c>
      <c r="N16" s="16">
        <f t="shared" si="3"/>
        <v>1</v>
      </c>
      <c r="O16" s="16">
        <f t="shared" si="3"/>
        <v>0</v>
      </c>
      <c r="P16" s="16">
        <f t="shared" si="3"/>
        <v>11</v>
      </c>
      <c r="Q16" s="16">
        <f t="shared" si="3"/>
        <v>0</v>
      </c>
      <c r="R16" s="16">
        <f t="shared" si="3"/>
        <v>1</v>
      </c>
      <c r="S16" s="16">
        <f t="shared" si="3"/>
        <v>2</v>
      </c>
      <c r="T16" s="16">
        <f t="shared" si="3"/>
        <v>49</v>
      </c>
      <c r="U16" s="16">
        <f t="shared" si="3"/>
        <v>4</v>
      </c>
    </row>
    <row r="17" spans="1:21" ht="18">
      <c r="A17" s="7" t="s">
        <v>152</v>
      </c>
      <c r="B17" s="17">
        <f>SUM(C17:U17)</f>
        <v>400</v>
      </c>
      <c r="C17" s="18">
        <v>97</v>
      </c>
      <c r="D17" s="18">
        <v>2</v>
      </c>
      <c r="E17" s="18">
        <v>3</v>
      </c>
      <c r="F17" s="18">
        <v>24</v>
      </c>
      <c r="G17" s="18">
        <v>1</v>
      </c>
      <c r="H17" s="18">
        <v>0</v>
      </c>
      <c r="I17" s="18">
        <v>9</v>
      </c>
      <c r="J17" s="18">
        <v>63</v>
      </c>
      <c r="K17" s="18">
        <v>131</v>
      </c>
      <c r="L17" s="18">
        <v>2</v>
      </c>
      <c r="M17" s="18">
        <v>0</v>
      </c>
      <c r="N17" s="18">
        <v>1</v>
      </c>
      <c r="O17" s="18">
        <v>0</v>
      </c>
      <c r="P17" s="18">
        <v>11</v>
      </c>
      <c r="Q17" s="18">
        <v>0</v>
      </c>
      <c r="R17" s="18">
        <v>1</v>
      </c>
      <c r="S17" s="18">
        <v>2</v>
      </c>
      <c r="T17" s="18">
        <v>49</v>
      </c>
      <c r="U17" s="17">
        <v>4</v>
      </c>
    </row>
    <row r="18" spans="1:21" ht="18">
      <c r="A18" s="10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7"/>
    </row>
    <row r="19" spans="1:21" s="4" customFormat="1" ht="18">
      <c r="A19" s="6" t="s">
        <v>153</v>
      </c>
      <c r="B19" s="16">
        <f>SUM(B20)</f>
        <v>247</v>
      </c>
      <c r="C19" s="16">
        <f aca="true" t="shared" si="4" ref="C19:U19">SUM(C20)</f>
        <v>45</v>
      </c>
      <c r="D19" s="16">
        <f t="shared" si="4"/>
        <v>11</v>
      </c>
      <c r="E19" s="16">
        <f t="shared" si="4"/>
        <v>0</v>
      </c>
      <c r="F19" s="16">
        <f t="shared" si="4"/>
        <v>2</v>
      </c>
      <c r="G19" s="16">
        <f t="shared" si="4"/>
        <v>0</v>
      </c>
      <c r="H19" s="16">
        <f t="shared" si="4"/>
        <v>0</v>
      </c>
      <c r="I19" s="16">
        <f t="shared" si="4"/>
        <v>1</v>
      </c>
      <c r="J19" s="16">
        <f t="shared" si="4"/>
        <v>21</v>
      </c>
      <c r="K19" s="16">
        <f t="shared" si="4"/>
        <v>101</v>
      </c>
      <c r="L19" s="16">
        <f t="shared" si="4"/>
        <v>52</v>
      </c>
      <c r="M19" s="16">
        <f t="shared" si="4"/>
        <v>1</v>
      </c>
      <c r="N19" s="16">
        <f t="shared" si="4"/>
        <v>0</v>
      </c>
      <c r="O19" s="16">
        <f t="shared" si="4"/>
        <v>0</v>
      </c>
      <c r="P19" s="16">
        <f t="shared" si="4"/>
        <v>1</v>
      </c>
      <c r="Q19" s="16">
        <f t="shared" si="4"/>
        <v>0</v>
      </c>
      <c r="R19" s="16">
        <f t="shared" si="4"/>
        <v>0</v>
      </c>
      <c r="S19" s="16">
        <f t="shared" si="4"/>
        <v>3</v>
      </c>
      <c r="T19" s="16">
        <f t="shared" si="4"/>
        <v>8</v>
      </c>
      <c r="U19" s="16">
        <f t="shared" si="4"/>
        <v>1</v>
      </c>
    </row>
    <row r="20" spans="1:21" ht="18">
      <c r="A20" s="7" t="s">
        <v>154</v>
      </c>
      <c r="B20" s="17">
        <f>SUM(C20:U20)</f>
        <v>247</v>
      </c>
      <c r="C20" s="18">
        <v>45</v>
      </c>
      <c r="D20" s="18">
        <v>11</v>
      </c>
      <c r="E20" s="18">
        <v>0</v>
      </c>
      <c r="F20" s="18">
        <v>2</v>
      </c>
      <c r="G20" s="18">
        <v>0</v>
      </c>
      <c r="H20" s="18">
        <v>0</v>
      </c>
      <c r="I20" s="18">
        <v>1</v>
      </c>
      <c r="J20" s="18">
        <v>21</v>
      </c>
      <c r="K20" s="18">
        <v>101</v>
      </c>
      <c r="L20" s="18">
        <v>52</v>
      </c>
      <c r="M20" s="18">
        <v>1</v>
      </c>
      <c r="N20" s="18">
        <v>0</v>
      </c>
      <c r="O20" s="18">
        <v>0</v>
      </c>
      <c r="P20" s="18">
        <v>1</v>
      </c>
      <c r="Q20" s="18">
        <v>0</v>
      </c>
      <c r="R20" s="18">
        <v>0</v>
      </c>
      <c r="S20" s="18">
        <v>3</v>
      </c>
      <c r="T20" s="18">
        <v>8</v>
      </c>
      <c r="U20" s="17">
        <v>1</v>
      </c>
    </row>
    <row r="21" spans="1:21" ht="18">
      <c r="A21" s="10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7"/>
    </row>
    <row r="22" spans="1:21" s="4" customFormat="1" ht="18">
      <c r="A22" s="5" t="s">
        <v>155</v>
      </c>
      <c r="B22" s="16">
        <f>SUM(B23:B24)</f>
        <v>266</v>
      </c>
      <c r="C22" s="16">
        <f aca="true" t="shared" si="5" ref="C22:U22">SUM(C23:C24)</f>
        <v>39</v>
      </c>
      <c r="D22" s="16">
        <f t="shared" si="5"/>
        <v>3</v>
      </c>
      <c r="E22" s="16">
        <f t="shared" si="5"/>
        <v>1</v>
      </c>
      <c r="F22" s="16">
        <f t="shared" si="5"/>
        <v>9</v>
      </c>
      <c r="G22" s="16">
        <f t="shared" si="5"/>
        <v>2</v>
      </c>
      <c r="H22" s="16">
        <f t="shared" si="5"/>
        <v>0</v>
      </c>
      <c r="I22" s="16">
        <f t="shared" si="5"/>
        <v>2</v>
      </c>
      <c r="J22" s="16">
        <f t="shared" si="5"/>
        <v>40</v>
      </c>
      <c r="K22" s="16">
        <f t="shared" si="5"/>
        <v>99</v>
      </c>
      <c r="L22" s="16">
        <f t="shared" si="5"/>
        <v>38</v>
      </c>
      <c r="M22" s="16">
        <f t="shared" si="5"/>
        <v>2</v>
      </c>
      <c r="N22" s="16">
        <f t="shared" si="5"/>
        <v>9</v>
      </c>
      <c r="O22" s="16">
        <f t="shared" si="5"/>
        <v>0</v>
      </c>
      <c r="P22" s="16">
        <f t="shared" si="5"/>
        <v>10</v>
      </c>
      <c r="Q22" s="16">
        <f t="shared" si="5"/>
        <v>0</v>
      </c>
      <c r="R22" s="16">
        <f t="shared" si="5"/>
        <v>0</v>
      </c>
      <c r="S22" s="16">
        <f t="shared" si="5"/>
        <v>0</v>
      </c>
      <c r="T22" s="16">
        <f t="shared" si="5"/>
        <v>8</v>
      </c>
      <c r="U22" s="16">
        <f t="shared" si="5"/>
        <v>4</v>
      </c>
    </row>
    <row r="23" spans="1:21" ht="18">
      <c r="A23" s="7" t="s">
        <v>156</v>
      </c>
      <c r="B23" s="17">
        <f>SUM(C23:U23)</f>
        <v>180</v>
      </c>
      <c r="C23" s="18">
        <v>28</v>
      </c>
      <c r="D23" s="18">
        <v>3</v>
      </c>
      <c r="E23" s="18">
        <v>1</v>
      </c>
      <c r="F23" s="18">
        <v>6</v>
      </c>
      <c r="G23" s="18">
        <v>1</v>
      </c>
      <c r="H23" s="18">
        <v>0</v>
      </c>
      <c r="I23" s="18">
        <v>1</v>
      </c>
      <c r="J23" s="18">
        <v>27</v>
      </c>
      <c r="K23" s="18">
        <v>63</v>
      </c>
      <c r="L23" s="18">
        <v>29</v>
      </c>
      <c r="M23" s="18">
        <v>0</v>
      </c>
      <c r="N23" s="18">
        <v>7</v>
      </c>
      <c r="O23" s="18">
        <v>0</v>
      </c>
      <c r="P23" s="18">
        <v>7</v>
      </c>
      <c r="Q23" s="18">
        <v>0</v>
      </c>
      <c r="R23" s="18">
        <v>0</v>
      </c>
      <c r="S23" s="18">
        <v>0</v>
      </c>
      <c r="T23" s="18">
        <v>6</v>
      </c>
      <c r="U23" s="17">
        <v>1</v>
      </c>
    </row>
    <row r="24" spans="1:21" ht="18">
      <c r="A24" s="7" t="s">
        <v>157</v>
      </c>
      <c r="B24" s="17">
        <f>SUM(C24:U24)</f>
        <v>86</v>
      </c>
      <c r="C24" s="18">
        <v>11</v>
      </c>
      <c r="D24" s="18">
        <v>0</v>
      </c>
      <c r="E24" s="18">
        <v>0</v>
      </c>
      <c r="F24" s="18">
        <v>3</v>
      </c>
      <c r="G24" s="18">
        <v>1</v>
      </c>
      <c r="H24" s="18">
        <v>0</v>
      </c>
      <c r="I24" s="18">
        <v>1</v>
      </c>
      <c r="J24" s="18">
        <v>13</v>
      </c>
      <c r="K24" s="18">
        <v>36</v>
      </c>
      <c r="L24" s="18">
        <v>9</v>
      </c>
      <c r="M24" s="18">
        <v>2</v>
      </c>
      <c r="N24" s="18">
        <v>2</v>
      </c>
      <c r="O24" s="18">
        <v>0</v>
      </c>
      <c r="P24" s="18">
        <v>3</v>
      </c>
      <c r="Q24" s="18">
        <v>0</v>
      </c>
      <c r="R24" s="18">
        <v>0</v>
      </c>
      <c r="S24" s="18">
        <v>0</v>
      </c>
      <c r="T24" s="18">
        <v>2</v>
      </c>
      <c r="U24" s="17">
        <v>3</v>
      </c>
    </row>
    <row r="25" spans="1:21" ht="18">
      <c r="A25" s="10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7"/>
    </row>
    <row r="26" spans="1:21" s="4" customFormat="1" ht="18">
      <c r="A26" s="6" t="s">
        <v>158</v>
      </c>
      <c r="B26" s="16">
        <f>SUM(B27)</f>
        <v>327</v>
      </c>
      <c r="C26" s="16">
        <f aca="true" t="shared" si="6" ref="C26:U26">SUM(C27)</f>
        <v>59</v>
      </c>
      <c r="D26" s="16">
        <f t="shared" si="6"/>
        <v>2</v>
      </c>
      <c r="E26" s="16">
        <f t="shared" si="6"/>
        <v>2</v>
      </c>
      <c r="F26" s="16">
        <f t="shared" si="6"/>
        <v>21</v>
      </c>
      <c r="G26" s="16">
        <f t="shared" si="6"/>
        <v>8</v>
      </c>
      <c r="H26" s="16">
        <f t="shared" si="6"/>
        <v>1</v>
      </c>
      <c r="I26" s="16">
        <f t="shared" si="6"/>
        <v>4</v>
      </c>
      <c r="J26" s="16">
        <f t="shared" si="6"/>
        <v>40</v>
      </c>
      <c r="K26" s="16">
        <f t="shared" si="6"/>
        <v>154</v>
      </c>
      <c r="L26" s="16">
        <f t="shared" si="6"/>
        <v>9</v>
      </c>
      <c r="M26" s="16">
        <f t="shared" si="6"/>
        <v>6</v>
      </c>
      <c r="N26" s="16">
        <f t="shared" si="6"/>
        <v>0</v>
      </c>
      <c r="O26" s="16">
        <f t="shared" si="6"/>
        <v>0</v>
      </c>
      <c r="P26" s="16">
        <f t="shared" si="6"/>
        <v>14</v>
      </c>
      <c r="Q26" s="16">
        <f t="shared" si="6"/>
        <v>0</v>
      </c>
      <c r="R26" s="16">
        <f t="shared" si="6"/>
        <v>0</v>
      </c>
      <c r="S26" s="16">
        <f t="shared" si="6"/>
        <v>1</v>
      </c>
      <c r="T26" s="16">
        <f t="shared" si="6"/>
        <v>5</v>
      </c>
      <c r="U26" s="16">
        <f t="shared" si="6"/>
        <v>1</v>
      </c>
    </row>
    <row r="27" spans="1:21" ht="18">
      <c r="A27" s="7" t="s">
        <v>159</v>
      </c>
      <c r="B27" s="17">
        <f>SUM(C27:U27)</f>
        <v>327</v>
      </c>
      <c r="C27" s="18">
        <v>59</v>
      </c>
      <c r="D27" s="18">
        <v>2</v>
      </c>
      <c r="E27" s="18">
        <v>2</v>
      </c>
      <c r="F27" s="18">
        <v>21</v>
      </c>
      <c r="G27" s="18">
        <v>8</v>
      </c>
      <c r="H27" s="18">
        <v>1</v>
      </c>
      <c r="I27" s="18">
        <v>4</v>
      </c>
      <c r="J27" s="18">
        <v>40</v>
      </c>
      <c r="K27" s="18">
        <v>154</v>
      </c>
      <c r="L27" s="18">
        <v>9</v>
      </c>
      <c r="M27" s="18">
        <v>6</v>
      </c>
      <c r="N27" s="18">
        <v>0</v>
      </c>
      <c r="O27" s="18">
        <v>0</v>
      </c>
      <c r="P27" s="18">
        <v>14</v>
      </c>
      <c r="Q27" s="18">
        <v>0</v>
      </c>
      <c r="R27" s="18">
        <v>0</v>
      </c>
      <c r="S27" s="18">
        <v>1</v>
      </c>
      <c r="T27" s="18">
        <v>5</v>
      </c>
      <c r="U27" s="17">
        <v>1</v>
      </c>
    </row>
    <row r="28" spans="1:21" ht="18">
      <c r="A28" s="10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7"/>
    </row>
    <row r="29" spans="1:21" s="4" customFormat="1" ht="18">
      <c r="A29" s="6" t="s">
        <v>160</v>
      </c>
      <c r="B29" s="16">
        <f>SUM(B30)</f>
        <v>293</v>
      </c>
      <c r="C29" s="16">
        <f aca="true" t="shared" si="7" ref="C29:U29">SUM(C30)</f>
        <v>46</v>
      </c>
      <c r="D29" s="16">
        <f t="shared" si="7"/>
        <v>0</v>
      </c>
      <c r="E29" s="16">
        <f t="shared" si="7"/>
        <v>0</v>
      </c>
      <c r="F29" s="16">
        <f t="shared" si="7"/>
        <v>3</v>
      </c>
      <c r="G29" s="16">
        <f t="shared" si="7"/>
        <v>1</v>
      </c>
      <c r="H29" s="16">
        <f t="shared" si="7"/>
        <v>0</v>
      </c>
      <c r="I29" s="16">
        <f t="shared" si="7"/>
        <v>1</v>
      </c>
      <c r="J29" s="16">
        <f t="shared" si="7"/>
        <v>31</v>
      </c>
      <c r="K29" s="16">
        <f t="shared" si="7"/>
        <v>189</v>
      </c>
      <c r="L29" s="16">
        <f t="shared" si="7"/>
        <v>5</v>
      </c>
      <c r="M29" s="16">
        <f t="shared" si="7"/>
        <v>4</v>
      </c>
      <c r="N29" s="16">
        <f t="shared" si="7"/>
        <v>0</v>
      </c>
      <c r="O29" s="16">
        <f t="shared" si="7"/>
        <v>0</v>
      </c>
      <c r="P29" s="16">
        <f t="shared" si="7"/>
        <v>5</v>
      </c>
      <c r="Q29" s="16">
        <f t="shared" si="7"/>
        <v>0</v>
      </c>
      <c r="R29" s="16">
        <f t="shared" si="7"/>
        <v>0</v>
      </c>
      <c r="S29" s="16">
        <f t="shared" si="7"/>
        <v>1</v>
      </c>
      <c r="T29" s="16">
        <f t="shared" si="7"/>
        <v>1</v>
      </c>
      <c r="U29" s="16">
        <f t="shared" si="7"/>
        <v>6</v>
      </c>
    </row>
    <row r="30" spans="1:21" ht="18">
      <c r="A30" s="7" t="s">
        <v>161</v>
      </c>
      <c r="B30" s="17">
        <f>SUM(C30:U30)</f>
        <v>293</v>
      </c>
      <c r="C30" s="18">
        <v>46</v>
      </c>
      <c r="D30" s="18">
        <v>0</v>
      </c>
      <c r="E30" s="18">
        <v>0</v>
      </c>
      <c r="F30" s="18">
        <v>3</v>
      </c>
      <c r="G30" s="18">
        <v>1</v>
      </c>
      <c r="H30" s="18">
        <v>0</v>
      </c>
      <c r="I30" s="18">
        <v>1</v>
      </c>
      <c r="J30" s="18">
        <v>31</v>
      </c>
      <c r="K30" s="18">
        <v>189</v>
      </c>
      <c r="L30" s="18">
        <v>5</v>
      </c>
      <c r="M30" s="18">
        <v>4</v>
      </c>
      <c r="N30" s="18">
        <v>0</v>
      </c>
      <c r="O30" s="18">
        <v>0</v>
      </c>
      <c r="P30" s="18">
        <v>5</v>
      </c>
      <c r="Q30" s="18">
        <v>0</v>
      </c>
      <c r="R30" s="18">
        <v>0</v>
      </c>
      <c r="S30" s="18">
        <v>1</v>
      </c>
      <c r="T30" s="18">
        <v>1</v>
      </c>
      <c r="U30" s="17">
        <v>6</v>
      </c>
    </row>
    <row r="31" spans="1:21" ht="18">
      <c r="A31" s="10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7"/>
    </row>
    <row r="32" spans="1:21" s="4" customFormat="1" ht="18">
      <c r="A32" s="6" t="s">
        <v>162</v>
      </c>
      <c r="B32" s="16">
        <f>SUM(B33)</f>
        <v>76</v>
      </c>
      <c r="C32" s="16">
        <f aca="true" t="shared" si="8" ref="C32:U32">SUM(C33)</f>
        <v>19</v>
      </c>
      <c r="D32" s="16">
        <f t="shared" si="8"/>
        <v>0</v>
      </c>
      <c r="E32" s="16">
        <f t="shared" si="8"/>
        <v>0</v>
      </c>
      <c r="F32" s="16">
        <f t="shared" si="8"/>
        <v>0</v>
      </c>
      <c r="G32" s="16">
        <f t="shared" si="8"/>
        <v>0</v>
      </c>
      <c r="H32" s="16">
        <f t="shared" si="8"/>
        <v>0</v>
      </c>
      <c r="I32" s="16">
        <f t="shared" si="8"/>
        <v>2</v>
      </c>
      <c r="J32" s="16">
        <f t="shared" si="8"/>
        <v>12</v>
      </c>
      <c r="K32" s="16">
        <f t="shared" si="8"/>
        <v>40</v>
      </c>
      <c r="L32" s="16">
        <f t="shared" si="8"/>
        <v>1</v>
      </c>
      <c r="M32" s="16">
        <f t="shared" si="8"/>
        <v>1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1</v>
      </c>
      <c r="T32" s="16">
        <f t="shared" si="8"/>
        <v>0</v>
      </c>
      <c r="U32" s="16">
        <f t="shared" si="8"/>
        <v>0</v>
      </c>
    </row>
    <row r="33" spans="1:21" ht="18">
      <c r="A33" s="7" t="s">
        <v>163</v>
      </c>
      <c r="B33" s="17">
        <f>SUM(C33:U33)</f>
        <v>76</v>
      </c>
      <c r="C33" s="18">
        <v>19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2</v>
      </c>
      <c r="J33" s="18">
        <v>12</v>
      </c>
      <c r="K33" s="18">
        <v>40</v>
      </c>
      <c r="L33" s="18">
        <v>1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7">
        <v>0</v>
      </c>
    </row>
    <row r="34" spans="1:21" ht="18">
      <c r="A34" s="10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7"/>
    </row>
    <row r="35" spans="1:21" s="4" customFormat="1" ht="18">
      <c r="A35" s="6" t="s">
        <v>164</v>
      </c>
      <c r="B35" s="16">
        <f>SUM(B36)</f>
        <v>220</v>
      </c>
      <c r="C35" s="16">
        <f aca="true" t="shared" si="9" ref="C35:U35">SUM(C36)</f>
        <v>73</v>
      </c>
      <c r="D35" s="16">
        <f t="shared" si="9"/>
        <v>0</v>
      </c>
      <c r="E35" s="16">
        <f t="shared" si="9"/>
        <v>2</v>
      </c>
      <c r="F35" s="16">
        <f t="shared" si="9"/>
        <v>1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40</v>
      </c>
      <c r="K35" s="16">
        <f t="shared" si="9"/>
        <v>92</v>
      </c>
      <c r="L35" s="16">
        <f t="shared" si="9"/>
        <v>6</v>
      </c>
      <c r="M35" s="16">
        <f t="shared" si="9"/>
        <v>0</v>
      </c>
      <c r="N35" s="16">
        <f t="shared" si="9"/>
        <v>0</v>
      </c>
      <c r="O35" s="16">
        <f t="shared" si="9"/>
        <v>0</v>
      </c>
      <c r="P35" s="16">
        <f t="shared" si="9"/>
        <v>2</v>
      </c>
      <c r="Q35" s="16">
        <f t="shared" si="9"/>
        <v>0</v>
      </c>
      <c r="R35" s="16">
        <f t="shared" si="9"/>
        <v>0</v>
      </c>
      <c r="S35" s="16">
        <f t="shared" si="9"/>
        <v>0</v>
      </c>
      <c r="T35" s="16">
        <f t="shared" si="9"/>
        <v>3</v>
      </c>
      <c r="U35" s="16">
        <f t="shared" si="9"/>
        <v>1</v>
      </c>
    </row>
    <row r="36" spans="1:21" ht="18">
      <c r="A36" s="7" t="s">
        <v>165</v>
      </c>
      <c r="B36" s="17">
        <f>SUM(C36:U36)</f>
        <v>220</v>
      </c>
      <c r="C36" s="18">
        <v>73</v>
      </c>
      <c r="D36" s="18">
        <v>0</v>
      </c>
      <c r="E36" s="18">
        <v>2</v>
      </c>
      <c r="F36" s="18">
        <v>1</v>
      </c>
      <c r="G36" s="18">
        <v>0</v>
      </c>
      <c r="H36" s="18">
        <v>0</v>
      </c>
      <c r="I36" s="18">
        <v>0</v>
      </c>
      <c r="J36" s="18">
        <v>40</v>
      </c>
      <c r="K36" s="18">
        <v>92</v>
      </c>
      <c r="L36" s="18">
        <v>6</v>
      </c>
      <c r="M36" s="18">
        <v>0</v>
      </c>
      <c r="N36" s="18">
        <v>0</v>
      </c>
      <c r="O36" s="18">
        <v>0</v>
      </c>
      <c r="P36" s="18">
        <v>2</v>
      </c>
      <c r="Q36" s="18">
        <v>0</v>
      </c>
      <c r="R36" s="18">
        <v>0</v>
      </c>
      <c r="S36" s="18">
        <v>0</v>
      </c>
      <c r="T36" s="18">
        <v>3</v>
      </c>
      <c r="U36" s="17">
        <v>1</v>
      </c>
    </row>
    <row r="37" spans="1:21" ht="18">
      <c r="A37" s="10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7"/>
    </row>
    <row r="38" spans="1:21" s="4" customFormat="1" ht="18">
      <c r="A38" s="6" t="s">
        <v>166</v>
      </c>
      <c r="B38" s="16">
        <f>SUM(B39)</f>
        <v>388</v>
      </c>
      <c r="C38" s="16">
        <f aca="true" t="shared" si="10" ref="C38:U38">SUM(C39)</f>
        <v>170</v>
      </c>
      <c r="D38" s="16">
        <f t="shared" si="10"/>
        <v>7</v>
      </c>
      <c r="E38" s="16">
        <f t="shared" si="10"/>
        <v>2</v>
      </c>
      <c r="F38" s="16">
        <f t="shared" si="10"/>
        <v>11</v>
      </c>
      <c r="G38" s="16">
        <f t="shared" si="10"/>
        <v>1</v>
      </c>
      <c r="H38" s="16">
        <f t="shared" si="10"/>
        <v>1</v>
      </c>
      <c r="I38" s="16">
        <f t="shared" si="10"/>
        <v>8</v>
      </c>
      <c r="J38" s="16">
        <f t="shared" si="10"/>
        <v>74</v>
      </c>
      <c r="K38" s="16">
        <f t="shared" si="10"/>
        <v>87</v>
      </c>
      <c r="L38" s="16">
        <f t="shared" si="10"/>
        <v>2</v>
      </c>
      <c r="M38" s="16">
        <f t="shared" si="10"/>
        <v>1</v>
      </c>
      <c r="N38" s="16">
        <f t="shared" si="10"/>
        <v>1</v>
      </c>
      <c r="O38" s="16">
        <f t="shared" si="10"/>
        <v>0</v>
      </c>
      <c r="P38" s="16">
        <f t="shared" si="10"/>
        <v>10</v>
      </c>
      <c r="Q38" s="16">
        <f t="shared" si="10"/>
        <v>0</v>
      </c>
      <c r="R38" s="16">
        <f t="shared" si="10"/>
        <v>0</v>
      </c>
      <c r="S38" s="16">
        <f t="shared" si="10"/>
        <v>0</v>
      </c>
      <c r="T38" s="16">
        <f t="shared" si="10"/>
        <v>2</v>
      </c>
      <c r="U38" s="16">
        <f t="shared" si="10"/>
        <v>11</v>
      </c>
    </row>
    <row r="39" spans="1:21" ht="18">
      <c r="A39" s="7" t="s">
        <v>167</v>
      </c>
      <c r="B39" s="17">
        <f>SUM(C39:U39)</f>
        <v>388</v>
      </c>
      <c r="C39" s="18">
        <v>170</v>
      </c>
      <c r="D39" s="18">
        <v>7</v>
      </c>
      <c r="E39" s="18">
        <v>2</v>
      </c>
      <c r="F39" s="18">
        <v>11</v>
      </c>
      <c r="G39" s="18">
        <v>1</v>
      </c>
      <c r="H39" s="18">
        <v>1</v>
      </c>
      <c r="I39" s="18">
        <v>8</v>
      </c>
      <c r="J39" s="18">
        <v>74</v>
      </c>
      <c r="K39" s="18">
        <v>87</v>
      </c>
      <c r="L39" s="18">
        <v>2</v>
      </c>
      <c r="M39" s="18">
        <v>1</v>
      </c>
      <c r="N39" s="18">
        <v>1</v>
      </c>
      <c r="O39" s="18">
        <v>0</v>
      </c>
      <c r="P39" s="18">
        <v>10</v>
      </c>
      <c r="Q39" s="18">
        <v>0</v>
      </c>
      <c r="R39" s="18">
        <v>0</v>
      </c>
      <c r="S39" s="18">
        <v>0</v>
      </c>
      <c r="T39" s="18">
        <v>2</v>
      </c>
      <c r="U39" s="17">
        <v>11</v>
      </c>
    </row>
    <row r="40" spans="1:21" ht="18">
      <c r="A40" s="10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7"/>
    </row>
    <row r="41" spans="1:21" s="4" customFormat="1" ht="18">
      <c r="A41" s="6" t="s">
        <v>168</v>
      </c>
      <c r="B41" s="16">
        <f>SUM(B42)</f>
        <v>267</v>
      </c>
      <c r="C41" s="16">
        <f aca="true" t="shared" si="11" ref="C41:U41">SUM(C42)</f>
        <v>78</v>
      </c>
      <c r="D41" s="16">
        <f t="shared" si="11"/>
        <v>5</v>
      </c>
      <c r="E41" s="16">
        <f t="shared" si="11"/>
        <v>64</v>
      </c>
      <c r="F41" s="16">
        <f t="shared" si="11"/>
        <v>3</v>
      </c>
      <c r="G41" s="16">
        <f t="shared" si="11"/>
        <v>10</v>
      </c>
      <c r="H41" s="16">
        <f t="shared" si="11"/>
        <v>0</v>
      </c>
      <c r="I41" s="16">
        <f t="shared" si="11"/>
        <v>2</v>
      </c>
      <c r="J41" s="16">
        <f t="shared" si="11"/>
        <v>39</v>
      </c>
      <c r="K41" s="16">
        <f t="shared" si="11"/>
        <v>40</v>
      </c>
      <c r="L41" s="16">
        <f t="shared" si="11"/>
        <v>3</v>
      </c>
      <c r="M41" s="16">
        <f t="shared" si="11"/>
        <v>9</v>
      </c>
      <c r="N41" s="16">
        <f t="shared" si="11"/>
        <v>0</v>
      </c>
      <c r="O41" s="16">
        <f t="shared" si="11"/>
        <v>0</v>
      </c>
      <c r="P41" s="16">
        <f t="shared" si="11"/>
        <v>5</v>
      </c>
      <c r="Q41" s="16">
        <f t="shared" si="11"/>
        <v>0</v>
      </c>
      <c r="R41" s="16">
        <f t="shared" si="11"/>
        <v>0</v>
      </c>
      <c r="S41" s="16">
        <f t="shared" si="11"/>
        <v>0</v>
      </c>
      <c r="T41" s="16">
        <f t="shared" si="11"/>
        <v>4</v>
      </c>
      <c r="U41" s="16">
        <f t="shared" si="11"/>
        <v>5</v>
      </c>
    </row>
    <row r="42" spans="1:21" ht="18">
      <c r="A42" s="7" t="s">
        <v>169</v>
      </c>
      <c r="B42" s="17">
        <f>SUM(C42:U42)</f>
        <v>267</v>
      </c>
      <c r="C42" s="18">
        <v>78</v>
      </c>
      <c r="D42" s="18">
        <v>5</v>
      </c>
      <c r="E42" s="18">
        <v>64</v>
      </c>
      <c r="F42" s="18">
        <v>3</v>
      </c>
      <c r="G42" s="18">
        <v>10</v>
      </c>
      <c r="H42" s="18">
        <v>0</v>
      </c>
      <c r="I42" s="18">
        <v>2</v>
      </c>
      <c r="J42" s="18">
        <v>39</v>
      </c>
      <c r="K42" s="18">
        <v>40</v>
      </c>
      <c r="L42" s="18">
        <v>3</v>
      </c>
      <c r="M42" s="18">
        <v>9</v>
      </c>
      <c r="N42" s="18">
        <v>0</v>
      </c>
      <c r="O42" s="18">
        <v>0</v>
      </c>
      <c r="P42" s="18">
        <v>5</v>
      </c>
      <c r="Q42" s="18">
        <v>0</v>
      </c>
      <c r="R42" s="18">
        <v>0</v>
      </c>
      <c r="S42" s="18">
        <v>0</v>
      </c>
      <c r="T42" s="18">
        <v>4</v>
      </c>
      <c r="U42" s="17">
        <v>5</v>
      </c>
    </row>
    <row r="43" spans="1:21" ht="18">
      <c r="A43" s="10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7"/>
    </row>
    <row r="44" spans="1:21" s="4" customFormat="1" ht="18">
      <c r="A44" s="6" t="s">
        <v>170</v>
      </c>
      <c r="B44" s="16">
        <f>SUM(B45)</f>
        <v>317</v>
      </c>
      <c r="C44" s="16">
        <f aca="true" t="shared" si="12" ref="C44:U44">SUM(C45)</f>
        <v>111</v>
      </c>
      <c r="D44" s="16">
        <f t="shared" si="12"/>
        <v>1</v>
      </c>
      <c r="E44" s="16">
        <f t="shared" si="12"/>
        <v>11</v>
      </c>
      <c r="F44" s="16">
        <f t="shared" si="12"/>
        <v>11</v>
      </c>
      <c r="G44" s="16">
        <f t="shared" si="12"/>
        <v>0</v>
      </c>
      <c r="H44" s="16">
        <f t="shared" si="12"/>
        <v>0</v>
      </c>
      <c r="I44" s="16">
        <f t="shared" si="12"/>
        <v>3</v>
      </c>
      <c r="J44" s="16">
        <f t="shared" si="12"/>
        <v>52</v>
      </c>
      <c r="K44" s="16">
        <f t="shared" si="12"/>
        <v>61</v>
      </c>
      <c r="L44" s="16">
        <f t="shared" si="12"/>
        <v>0</v>
      </c>
      <c r="M44" s="16">
        <f t="shared" si="12"/>
        <v>11</v>
      </c>
      <c r="N44" s="16">
        <f t="shared" si="12"/>
        <v>1</v>
      </c>
      <c r="O44" s="16">
        <f t="shared" si="12"/>
        <v>0</v>
      </c>
      <c r="P44" s="16">
        <f t="shared" si="12"/>
        <v>13</v>
      </c>
      <c r="Q44" s="16">
        <f t="shared" si="12"/>
        <v>1</v>
      </c>
      <c r="R44" s="16">
        <f t="shared" si="12"/>
        <v>0</v>
      </c>
      <c r="S44" s="16">
        <f t="shared" si="12"/>
        <v>0</v>
      </c>
      <c r="T44" s="16">
        <f t="shared" si="12"/>
        <v>29</v>
      </c>
      <c r="U44" s="16">
        <f t="shared" si="12"/>
        <v>12</v>
      </c>
    </row>
    <row r="45" spans="1:21" ht="18">
      <c r="A45" s="10" t="s">
        <v>171</v>
      </c>
      <c r="B45" s="17">
        <f>SUM(C45:U45)</f>
        <v>317</v>
      </c>
      <c r="C45" s="18">
        <v>111</v>
      </c>
      <c r="D45" s="18">
        <v>1</v>
      </c>
      <c r="E45" s="18">
        <v>11</v>
      </c>
      <c r="F45" s="18">
        <v>11</v>
      </c>
      <c r="G45" s="18">
        <v>0</v>
      </c>
      <c r="H45" s="18">
        <v>0</v>
      </c>
      <c r="I45" s="18">
        <v>3</v>
      </c>
      <c r="J45" s="18">
        <v>52</v>
      </c>
      <c r="K45" s="18">
        <v>61</v>
      </c>
      <c r="L45" s="18">
        <v>0</v>
      </c>
      <c r="M45" s="18">
        <v>11</v>
      </c>
      <c r="N45" s="18">
        <v>1</v>
      </c>
      <c r="O45" s="18">
        <v>0</v>
      </c>
      <c r="P45" s="18">
        <v>13</v>
      </c>
      <c r="Q45" s="18">
        <v>1</v>
      </c>
      <c r="R45" s="18">
        <v>0</v>
      </c>
      <c r="S45" s="18">
        <v>0</v>
      </c>
      <c r="T45" s="18">
        <v>29</v>
      </c>
      <c r="U45" s="17">
        <v>12</v>
      </c>
    </row>
    <row r="46" spans="1:21" s="3" customFormat="1" ht="18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8">
      <c r="A47" s="21" t="s">
        <v>43</v>
      </c>
    </row>
  </sheetData>
  <sheetProtection/>
  <mergeCells count="2">
    <mergeCell ref="A5:A6"/>
    <mergeCell ref="B5:B6"/>
  </mergeCells>
  <printOptions horizontalCentered="1" verticalCentered="1"/>
  <pageMargins left="0" right="0" top="0" bottom="0" header="0" footer="0"/>
  <pageSetup horizontalDpi="600" verticalDpi="600" orientation="landscape" scale="3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C26"/>
  <sheetViews>
    <sheetView zoomScale="75" zoomScaleNormal="75" workbookViewId="0" topLeftCell="A1">
      <selection activeCell="B41" sqref="B41"/>
    </sheetView>
  </sheetViews>
  <sheetFormatPr defaultColWidth="11.57421875" defaultRowHeight="20.25" customHeight="1"/>
  <cols>
    <col min="1" max="1" width="95.7109375" style="24" customWidth="1"/>
    <col min="2" max="2" width="46.00390625" style="24" customWidth="1"/>
    <col min="3" max="3" width="50.00390625" style="24" customWidth="1"/>
    <col min="4" max="16384" width="11.421875" style="24" customWidth="1"/>
  </cols>
  <sheetData>
    <row r="1" spans="1:3" ht="20.25" customHeight="1">
      <c r="A1" s="22" t="s">
        <v>51</v>
      </c>
      <c r="B1" s="22"/>
      <c r="C1" s="23"/>
    </row>
    <row r="2" spans="1:3" ht="20.25" customHeight="1">
      <c r="A2" s="22"/>
      <c r="B2" s="22"/>
      <c r="C2" s="23"/>
    </row>
    <row r="3" spans="1:3" ht="20.25" customHeight="1">
      <c r="A3" s="52" t="s">
        <v>44</v>
      </c>
      <c r="B3" s="52"/>
      <c r="C3" s="52"/>
    </row>
    <row r="4" spans="1:3" ht="20.25" customHeight="1">
      <c r="A4" s="54"/>
      <c r="B4" s="54"/>
      <c r="C4" s="54"/>
    </row>
    <row r="5" spans="1:3" ht="20.25" customHeight="1">
      <c r="A5" s="55"/>
      <c r="B5" s="56"/>
      <c r="C5" s="57"/>
    </row>
    <row r="6" spans="1:3" ht="15">
      <c r="A6" s="123" t="s">
        <v>139</v>
      </c>
      <c r="B6" s="124" t="s">
        <v>6</v>
      </c>
      <c r="C6" s="125" t="s">
        <v>124</v>
      </c>
    </row>
    <row r="7" spans="1:3" ht="20.25" customHeight="1">
      <c r="A7" s="63"/>
      <c r="B7" s="64"/>
      <c r="C7" s="65"/>
    </row>
    <row r="8" spans="1:3" ht="20.25" customHeight="1">
      <c r="A8" s="29"/>
      <c r="B8" s="98"/>
      <c r="C8" s="126"/>
    </row>
    <row r="9" spans="1:3" ht="20.25" customHeight="1">
      <c r="A9" s="127" t="s">
        <v>146</v>
      </c>
      <c r="B9" s="33">
        <f>SUM(B11:B23)</f>
        <v>1668</v>
      </c>
      <c r="C9" s="97" t="s">
        <v>29</v>
      </c>
    </row>
    <row r="10" spans="1:3" ht="20.25" customHeight="1">
      <c r="A10" s="27"/>
      <c r="B10" s="28"/>
      <c r="C10" s="97"/>
    </row>
    <row r="11" spans="1:3" ht="20.25" customHeight="1">
      <c r="A11" s="38" t="s">
        <v>148</v>
      </c>
      <c r="B11" s="128">
        <v>67</v>
      </c>
      <c r="C11" s="129" t="s">
        <v>30</v>
      </c>
    </row>
    <row r="12" spans="1:3" ht="20.25" customHeight="1">
      <c r="A12" s="38" t="s">
        <v>150</v>
      </c>
      <c r="B12" s="128">
        <v>112</v>
      </c>
      <c r="C12" s="129" t="s">
        <v>31</v>
      </c>
    </row>
    <row r="13" spans="1:3" ht="20.25" customHeight="1">
      <c r="A13" s="38" t="s">
        <v>152</v>
      </c>
      <c r="B13" s="128">
        <v>243</v>
      </c>
      <c r="C13" s="129" t="s">
        <v>32</v>
      </c>
    </row>
    <row r="14" spans="1:3" ht="20.25" customHeight="1">
      <c r="A14" s="38" t="s">
        <v>154</v>
      </c>
      <c r="B14" s="128">
        <v>122</v>
      </c>
      <c r="C14" s="129" t="s">
        <v>126</v>
      </c>
    </row>
    <row r="15" spans="1:3" ht="20.25" customHeight="1">
      <c r="A15" s="38" t="s">
        <v>156</v>
      </c>
      <c r="B15" s="128">
        <v>126</v>
      </c>
      <c r="C15" s="129" t="s">
        <v>19</v>
      </c>
    </row>
    <row r="16" spans="1:3" ht="20.25" customHeight="1">
      <c r="A16" s="38" t="s">
        <v>157</v>
      </c>
      <c r="B16" s="128">
        <v>60</v>
      </c>
      <c r="C16" s="129" t="s">
        <v>127</v>
      </c>
    </row>
    <row r="17" spans="1:3" ht="20.25" customHeight="1">
      <c r="A17" s="38" t="s">
        <v>159</v>
      </c>
      <c r="B17" s="128">
        <v>179</v>
      </c>
      <c r="C17" s="129" t="s">
        <v>33</v>
      </c>
    </row>
    <row r="18" spans="1:3" ht="20.25" customHeight="1">
      <c r="A18" s="38" t="s">
        <v>161</v>
      </c>
      <c r="B18" s="128">
        <v>209</v>
      </c>
      <c r="C18" s="129" t="s">
        <v>34</v>
      </c>
    </row>
    <row r="19" spans="1:3" ht="20.25" customHeight="1">
      <c r="A19" s="38" t="s">
        <v>163</v>
      </c>
      <c r="B19" s="128">
        <v>4</v>
      </c>
      <c r="C19" s="129" t="s">
        <v>128</v>
      </c>
    </row>
    <row r="20" spans="1:3" ht="20.25" customHeight="1">
      <c r="A20" s="38" t="s">
        <v>165</v>
      </c>
      <c r="B20" s="128">
        <v>130</v>
      </c>
      <c r="C20" s="129" t="s">
        <v>35</v>
      </c>
    </row>
    <row r="21" spans="1:3" ht="20.25" customHeight="1">
      <c r="A21" s="38" t="s">
        <v>167</v>
      </c>
      <c r="B21" s="128">
        <v>255</v>
      </c>
      <c r="C21" s="129" t="s">
        <v>36</v>
      </c>
    </row>
    <row r="22" spans="1:3" ht="20.25" customHeight="1">
      <c r="A22" s="38" t="s">
        <v>169</v>
      </c>
      <c r="B22" s="128">
        <v>52</v>
      </c>
      <c r="C22" s="129" t="s">
        <v>37</v>
      </c>
    </row>
    <row r="23" spans="1:3" ht="20.25" customHeight="1">
      <c r="A23" s="38" t="s">
        <v>171</v>
      </c>
      <c r="B23" s="128">
        <v>109</v>
      </c>
      <c r="C23" s="129" t="s">
        <v>125</v>
      </c>
    </row>
    <row r="24" spans="1:3" s="51" customFormat="1" ht="20.25" customHeight="1">
      <c r="A24" s="130"/>
      <c r="B24" s="102"/>
      <c r="C24" s="102"/>
    </row>
    <row r="25" spans="1:3" ht="15">
      <c r="A25" s="38" t="s">
        <v>41</v>
      </c>
      <c r="B25" s="50"/>
      <c r="C25" s="50"/>
    </row>
    <row r="26" spans="1:2" ht="20.25" customHeight="1">
      <c r="A26" s="49" t="s">
        <v>7</v>
      </c>
      <c r="B26" s="22"/>
    </row>
  </sheetData>
  <sheetProtection/>
  <printOptions horizontalCentered="1" verticalCentered="1"/>
  <pageMargins left="0" right="0" top="0" bottom="0" header="0" footer="0"/>
  <pageSetup horizontalDpi="600" verticalDpi="600" orientation="landscape" scale="6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workbookViewId="0" topLeftCell="A1">
      <selection activeCell="A3" sqref="A3:C8"/>
    </sheetView>
  </sheetViews>
  <sheetFormatPr defaultColWidth="11.57421875" defaultRowHeight="12.75"/>
  <cols>
    <col min="1" max="1" width="47.00390625" style="131" customWidth="1"/>
    <col min="2" max="2" width="34.140625" style="131" customWidth="1"/>
    <col min="3" max="3" width="38.421875" style="131" customWidth="1"/>
    <col min="4" max="16384" width="11.421875" style="131" customWidth="1"/>
  </cols>
  <sheetData>
    <row r="1" spans="1:3" ht="15">
      <c r="A1" s="22" t="s">
        <v>0</v>
      </c>
      <c r="B1" s="22"/>
      <c r="C1" s="23"/>
    </row>
    <row r="2" spans="1:3" ht="15">
      <c r="A2" s="22"/>
      <c r="B2" s="22"/>
      <c r="C2" s="23"/>
    </row>
    <row r="3" spans="1:3" ht="15">
      <c r="A3" s="142" t="s">
        <v>45</v>
      </c>
      <c r="B3" s="142"/>
      <c r="C3" s="143"/>
    </row>
    <row r="4" spans="1:3" ht="15">
      <c r="A4" s="142" t="s">
        <v>42</v>
      </c>
      <c r="B4" s="142"/>
      <c r="C4" s="143"/>
    </row>
    <row r="5" spans="1:3" ht="15">
      <c r="A5" s="54"/>
      <c r="B5" s="54"/>
      <c r="C5" s="54"/>
    </row>
    <row r="6" spans="1:3" ht="15">
      <c r="A6" s="107"/>
      <c r="B6" s="56"/>
      <c r="C6" s="57"/>
    </row>
    <row r="7" spans="1:3" ht="15">
      <c r="A7" s="144" t="s">
        <v>130</v>
      </c>
      <c r="B7" s="61" t="s">
        <v>123</v>
      </c>
      <c r="C7" s="108" t="s">
        <v>124</v>
      </c>
    </row>
    <row r="8" spans="1:3" ht="15">
      <c r="A8" s="145"/>
      <c r="B8" s="64"/>
      <c r="C8" s="65"/>
    </row>
    <row r="9" spans="1:3" ht="15">
      <c r="A9" s="132"/>
      <c r="B9" s="133"/>
      <c r="C9" s="132"/>
    </row>
    <row r="10" spans="1:3" ht="15">
      <c r="A10" s="134" t="s">
        <v>192</v>
      </c>
      <c r="B10" s="79">
        <f>SUM(B12:B24)</f>
        <v>1668</v>
      </c>
      <c r="C10" s="27" t="s">
        <v>29</v>
      </c>
    </row>
    <row r="11" spans="1:3" ht="15">
      <c r="A11" s="135"/>
      <c r="B11" s="136"/>
      <c r="C11" s="137"/>
    </row>
    <row r="12" spans="1:3" ht="15">
      <c r="A12" s="135" t="s">
        <v>202</v>
      </c>
      <c r="B12" s="138">
        <v>873</v>
      </c>
      <c r="C12" s="50" t="s">
        <v>38</v>
      </c>
    </row>
    <row r="13" spans="1:3" ht="15">
      <c r="A13" s="135" t="s">
        <v>194</v>
      </c>
      <c r="B13" s="138">
        <v>368</v>
      </c>
      <c r="C13" s="50" t="s">
        <v>39</v>
      </c>
    </row>
    <row r="14" spans="1:3" ht="15">
      <c r="A14" s="135" t="s">
        <v>201</v>
      </c>
      <c r="B14" s="138">
        <v>257</v>
      </c>
      <c r="C14" s="50" t="s">
        <v>14</v>
      </c>
    </row>
    <row r="15" spans="1:3" ht="15">
      <c r="A15" s="135" t="s">
        <v>52</v>
      </c>
      <c r="B15" s="138">
        <v>99</v>
      </c>
      <c r="C15" s="50" t="s">
        <v>15</v>
      </c>
    </row>
    <row r="16" spans="1:3" ht="15">
      <c r="A16" s="135" t="s">
        <v>200</v>
      </c>
      <c r="B16" s="138">
        <v>21</v>
      </c>
      <c r="C16" s="50" t="s">
        <v>129</v>
      </c>
    </row>
    <row r="17" spans="1:3" ht="15">
      <c r="A17" s="135" t="s">
        <v>76</v>
      </c>
      <c r="B17" s="138">
        <v>16</v>
      </c>
      <c r="C17" s="50" t="s">
        <v>16</v>
      </c>
    </row>
    <row r="18" spans="1:3" ht="15">
      <c r="A18" s="135" t="s">
        <v>60</v>
      </c>
      <c r="B18" s="138">
        <v>8</v>
      </c>
      <c r="C18" s="50" t="s">
        <v>17</v>
      </c>
    </row>
    <row r="19" spans="1:3" ht="15">
      <c r="A19" s="135" t="s">
        <v>131</v>
      </c>
      <c r="B19" s="138">
        <v>8</v>
      </c>
      <c r="C19" s="50" t="s">
        <v>18</v>
      </c>
    </row>
    <row r="20" spans="1:3" ht="15">
      <c r="A20" s="135" t="s">
        <v>20</v>
      </c>
      <c r="B20" s="138">
        <v>4</v>
      </c>
      <c r="C20" s="50" t="s">
        <v>21</v>
      </c>
    </row>
    <row r="21" spans="1:3" ht="15">
      <c r="A21" s="135" t="s">
        <v>132</v>
      </c>
      <c r="B21" s="138">
        <v>3</v>
      </c>
      <c r="C21" s="50" t="s">
        <v>22</v>
      </c>
    </row>
    <row r="22" spans="1:3" ht="15">
      <c r="A22" s="135" t="s">
        <v>23</v>
      </c>
      <c r="B22" s="138">
        <v>1</v>
      </c>
      <c r="C22" s="50" t="s">
        <v>24</v>
      </c>
    </row>
    <row r="23" spans="1:3" ht="15">
      <c r="A23" s="135" t="s">
        <v>25</v>
      </c>
      <c r="B23" s="138">
        <v>1</v>
      </c>
      <c r="C23" s="50" t="s">
        <v>26</v>
      </c>
    </row>
    <row r="24" spans="1:3" ht="15">
      <c r="A24" s="135" t="s">
        <v>61</v>
      </c>
      <c r="B24" s="138">
        <v>9</v>
      </c>
      <c r="C24" s="50" t="s">
        <v>40</v>
      </c>
    </row>
    <row r="25" spans="1:3" s="141" customFormat="1" ht="15">
      <c r="A25" s="139"/>
      <c r="B25" s="140"/>
      <c r="C25" s="102"/>
    </row>
    <row r="26" ht="15">
      <c r="A26" s="49" t="s">
        <v>8</v>
      </c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Z50"/>
  <sheetViews>
    <sheetView tabSelected="1" zoomScale="50" zoomScaleNormal="50" zoomScaleSheetLayoutView="50" workbookViewId="0" topLeftCell="A1">
      <pane ySplit="9" topLeftCell="BM10" activePane="bottomLeft" state="frozen"/>
      <selection pane="topLeft" activeCell="A1" sqref="A1"/>
      <selection pane="bottomLeft" activeCell="X82" sqref="X82"/>
    </sheetView>
  </sheetViews>
  <sheetFormatPr defaultColWidth="11.57421875" defaultRowHeight="12.75"/>
  <cols>
    <col min="1" max="1" width="74.00390625" style="74" customWidth="1"/>
    <col min="2" max="2" width="18.8515625" style="74" customWidth="1"/>
    <col min="3" max="3" width="15.421875" style="74" customWidth="1"/>
    <col min="4" max="4" width="13.8515625" style="74" bestFit="1" customWidth="1"/>
    <col min="5" max="5" width="13.421875" style="74" customWidth="1"/>
    <col min="6" max="6" width="20.421875" style="74" bestFit="1" customWidth="1"/>
    <col min="7" max="7" width="17.28125" style="74" bestFit="1" customWidth="1"/>
    <col min="8" max="8" width="21.00390625" style="74" bestFit="1" customWidth="1"/>
    <col min="9" max="9" width="15.28125" style="74" bestFit="1" customWidth="1"/>
    <col min="10" max="10" width="15.421875" style="74" bestFit="1" customWidth="1"/>
    <col min="11" max="11" width="12.140625" style="74" bestFit="1" customWidth="1"/>
    <col min="12" max="12" width="15.421875" style="74" bestFit="1" customWidth="1"/>
    <col min="13" max="13" width="15.8515625" style="74" customWidth="1"/>
    <col min="14" max="15" width="15.421875" style="74" bestFit="1" customWidth="1"/>
    <col min="16" max="16" width="14.140625" style="74" bestFit="1" customWidth="1"/>
    <col min="17" max="17" width="13.28125" style="74" bestFit="1" customWidth="1"/>
    <col min="18" max="19" width="16.421875" style="74" bestFit="1" customWidth="1"/>
    <col min="20" max="20" width="14.140625" style="74" bestFit="1" customWidth="1"/>
    <col min="21" max="21" width="13.421875" style="74" customWidth="1"/>
    <col min="22" max="23" width="16.7109375" style="74" bestFit="1" customWidth="1"/>
    <col min="24" max="24" width="19.28125" style="74" bestFit="1" customWidth="1"/>
    <col min="25" max="25" width="16.7109375" style="74" bestFit="1" customWidth="1"/>
    <col min="26" max="26" width="21.28125" style="74" bestFit="1" customWidth="1"/>
    <col min="27" max="16384" width="11.421875" style="74" customWidth="1"/>
  </cols>
  <sheetData>
    <row r="1" spans="1:26" ht="1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2:26" ht="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54"/>
      <c r="S4" s="54"/>
      <c r="T4" s="54"/>
      <c r="U4" s="54"/>
      <c r="V4" s="54"/>
      <c r="W4" s="54"/>
      <c r="X4" s="54"/>
      <c r="Y4" s="54"/>
      <c r="Z4" s="54"/>
    </row>
    <row r="5" spans="1:26" ht="15">
      <c r="A5" s="151"/>
      <c r="B5" s="56"/>
      <c r="C5" s="90" t="s">
        <v>77</v>
      </c>
      <c r="D5" s="91"/>
      <c r="E5" s="91"/>
      <c r="F5" s="91"/>
      <c r="G5" s="91"/>
      <c r="H5" s="91"/>
      <c r="I5" s="91"/>
      <c r="J5" s="91"/>
      <c r="K5" s="91"/>
      <c r="L5" s="91"/>
      <c r="M5" s="90" t="s">
        <v>78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152"/>
    </row>
    <row r="6" spans="1:26" ht="15">
      <c r="A6" s="59"/>
      <c r="B6" s="61"/>
      <c r="C6" s="54"/>
      <c r="D6" s="54"/>
      <c r="E6" s="54"/>
      <c r="F6" s="61" t="s">
        <v>82</v>
      </c>
      <c r="G6" s="58"/>
      <c r="H6" s="58"/>
      <c r="I6" s="58"/>
      <c r="J6" s="58"/>
      <c r="K6" s="58"/>
      <c r="L6" s="58"/>
      <c r="M6" s="153"/>
      <c r="N6" s="109" t="s">
        <v>88</v>
      </c>
      <c r="O6" s="109" t="s">
        <v>88</v>
      </c>
      <c r="P6" s="61" t="s">
        <v>89</v>
      </c>
      <c r="Q6" s="61" t="s">
        <v>89</v>
      </c>
      <c r="R6" s="61" t="s">
        <v>90</v>
      </c>
      <c r="S6" s="109" t="s">
        <v>90</v>
      </c>
      <c r="T6" s="61" t="s">
        <v>91</v>
      </c>
      <c r="U6" s="61" t="s">
        <v>91</v>
      </c>
      <c r="V6" s="109" t="s">
        <v>92</v>
      </c>
      <c r="W6" s="61" t="s">
        <v>92</v>
      </c>
      <c r="X6" s="109" t="s">
        <v>93</v>
      </c>
      <c r="Y6" s="108" t="s">
        <v>94</v>
      </c>
      <c r="Z6" s="108" t="s">
        <v>79</v>
      </c>
    </row>
    <row r="7" spans="1:26" ht="15">
      <c r="A7" s="59" t="s">
        <v>139</v>
      </c>
      <c r="B7" s="61" t="s">
        <v>104</v>
      </c>
      <c r="C7" s="109"/>
      <c r="D7" s="61" t="s">
        <v>80</v>
      </c>
      <c r="E7" s="61" t="s">
        <v>81</v>
      </c>
      <c r="F7" s="61" t="s">
        <v>98</v>
      </c>
      <c r="G7" s="61" t="s">
        <v>83</v>
      </c>
      <c r="H7" s="61" t="s">
        <v>84</v>
      </c>
      <c r="I7" s="61" t="s">
        <v>85</v>
      </c>
      <c r="J7" s="61" t="s">
        <v>175</v>
      </c>
      <c r="K7" s="61" t="s">
        <v>86</v>
      </c>
      <c r="L7" s="61"/>
      <c r="M7" s="153"/>
      <c r="N7" s="109" t="s">
        <v>105</v>
      </c>
      <c r="O7" s="109" t="s">
        <v>105</v>
      </c>
      <c r="P7" s="61" t="s">
        <v>106</v>
      </c>
      <c r="Q7" s="61" t="s">
        <v>106</v>
      </c>
      <c r="R7" s="61" t="s">
        <v>107</v>
      </c>
      <c r="S7" s="61" t="s">
        <v>107</v>
      </c>
      <c r="T7" s="61" t="s">
        <v>108</v>
      </c>
      <c r="U7" s="61" t="s">
        <v>108</v>
      </c>
      <c r="V7" s="61" t="s">
        <v>109</v>
      </c>
      <c r="W7" s="61" t="s">
        <v>109</v>
      </c>
      <c r="X7" s="61" t="s">
        <v>110</v>
      </c>
      <c r="Y7" s="59" t="s">
        <v>109</v>
      </c>
      <c r="Z7" s="108" t="s">
        <v>95</v>
      </c>
    </row>
    <row r="8" spans="1:26" ht="15">
      <c r="A8" s="59"/>
      <c r="B8" s="61"/>
      <c r="C8" s="109" t="s">
        <v>183</v>
      </c>
      <c r="D8" s="61" t="s">
        <v>96</v>
      </c>
      <c r="E8" s="61" t="s">
        <v>97</v>
      </c>
      <c r="F8" s="61" t="s">
        <v>112</v>
      </c>
      <c r="G8" s="61" t="s">
        <v>99</v>
      </c>
      <c r="H8" s="61" t="s">
        <v>100</v>
      </c>
      <c r="I8" s="61" t="s">
        <v>101</v>
      </c>
      <c r="J8" s="61" t="s">
        <v>102</v>
      </c>
      <c r="K8" s="61" t="s">
        <v>103</v>
      </c>
      <c r="L8" s="61" t="s">
        <v>87</v>
      </c>
      <c r="M8" s="109" t="s">
        <v>104</v>
      </c>
      <c r="N8" s="109" t="s">
        <v>113</v>
      </c>
      <c r="O8" s="109" t="s">
        <v>114</v>
      </c>
      <c r="P8" s="61" t="s">
        <v>115</v>
      </c>
      <c r="Q8" s="61" t="s">
        <v>114</v>
      </c>
      <c r="R8" s="61" t="s">
        <v>113</v>
      </c>
      <c r="S8" s="61" t="s">
        <v>114</v>
      </c>
      <c r="T8" s="61" t="s">
        <v>113</v>
      </c>
      <c r="U8" s="61" t="s">
        <v>114</v>
      </c>
      <c r="V8" s="61" t="s">
        <v>116</v>
      </c>
      <c r="W8" s="61" t="s">
        <v>116</v>
      </c>
      <c r="X8" s="61" t="s">
        <v>117</v>
      </c>
      <c r="Y8" s="108" t="s">
        <v>116</v>
      </c>
      <c r="Z8" s="108" t="s">
        <v>111</v>
      </c>
    </row>
    <row r="9" spans="1:26" ht="15">
      <c r="A9" s="154"/>
      <c r="B9" s="64"/>
      <c r="C9" s="111"/>
      <c r="D9" s="64"/>
      <c r="E9" s="64"/>
      <c r="F9" s="64" t="s">
        <v>118</v>
      </c>
      <c r="G9" s="64"/>
      <c r="H9" s="64"/>
      <c r="I9" s="64"/>
      <c r="J9" s="64"/>
      <c r="K9" s="64"/>
      <c r="L9" s="64"/>
      <c r="M9" s="155"/>
      <c r="N9" s="156"/>
      <c r="O9" s="156"/>
      <c r="P9" s="157"/>
      <c r="Q9" s="157"/>
      <c r="R9" s="157"/>
      <c r="S9" s="157"/>
      <c r="T9" s="157"/>
      <c r="U9" s="157"/>
      <c r="V9" s="64" t="s">
        <v>113</v>
      </c>
      <c r="W9" s="64" t="s">
        <v>114</v>
      </c>
      <c r="X9" s="64"/>
      <c r="Y9" s="65"/>
      <c r="Z9" s="158"/>
    </row>
    <row r="10" spans="1:26" ht="15">
      <c r="A10" s="14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30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147"/>
    </row>
    <row r="11" spans="1:26" ht="15">
      <c r="A11" s="127" t="s">
        <v>146</v>
      </c>
      <c r="B11" s="33">
        <f aca="true" t="shared" si="0" ref="B11:Z11">B13+B16+B19+B22+B25+B29+B32+B35+B38+B41+B44+B47</f>
        <v>3155</v>
      </c>
      <c r="C11" s="33">
        <f t="shared" si="0"/>
        <v>1175</v>
      </c>
      <c r="D11" s="33">
        <f t="shared" si="0"/>
        <v>22</v>
      </c>
      <c r="E11" s="33">
        <f t="shared" si="0"/>
        <v>102</v>
      </c>
      <c r="F11" s="33">
        <f t="shared" si="0"/>
        <v>5</v>
      </c>
      <c r="G11" s="33">
        <f t="shared" si="0"/>
        <v>222</v>
      </c>
      <c r="H11" s="33">
        <f t="shared" si="0"/>
        <v>187</v>
      </c>
      <c r="I11" s="33">
        <f t="shared" si="0"/>
        <v>243</v>
      </c>
      <c r="J11" s="33">
        <f t="shared" si="0"/>
        <v>43</v>
      </c>
      <c r="K11" s="33">
        <f t="shared" si="0"/>
        <v>34</v>
      </c>
      <c r="L11" s="33">
        <f t="shared" si="0"/>
        <v>317</v>
      </c>
      <c r="M11" s="33">
        <f t="shared" si="0"/>
        <v>1978</v>
      </c>
      <c r="N11" s="33">
        <f t="shared" si="0"/>
        <v>831</v>
      </c>
      <c r="O11" s="33">
        <f t="shared" si="0"/>
        <v>79</v>
      </c>
      <c r="P11" s="33">
        <f t="shared" si="0"/>
        <v>163</v>
      </c>
      <c r="Q11" s="33">
        <f t="shared" si="0"/>
        <v>2</v>
      </c>
      <c r="R11" s="33">
        <f t="shared" si="0"/>
        <v>249</v>
      </c>
      <c r="S11" s="33">
        <f t="shared" si="0"/>
        <v>23</v>
      </c>
      <c r="T11" s="33">
        <f t="shared" si="0"/>
        <v>30</v>
      </c>
      <c r="U11" s="33">
        <f t="shared" si="0"/>
        <v>6</v>
      </c>
      <c r="V11" s="33">
        <f t="shared" si="0"/>
        <v>555</v>
      </c>
      <c r="W11" s="33">
        <f t="shared" si="0"/>
        <v>10</v>
      </c>
      <c r="X11" s="33">
        <f t="shared" si="0"/>
        <v>1</v>
      </c>
      <c r="Y11" s="33">
        <f t="shared" si="0"/>
        <v>29</v>
      </c>
      <c r="Z11" s="34">
        <f t="shared" si="0"/>
        <v>2</v>
      </c>
    </row>
    <row r="12" spans="1:26" ht="15">
      <c r="A12" s="2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8"/>
      <c r="S12" s="148"/>
      <c r="T12" s="148"/>
      <c r="U12" s="148"/>
      <c r="V12" s="148"/>
      <c r="W12" s="148"/>
      <c r="X12" s="148"/>
      <c r="Y12" s="148"/>
      <c r="Z12" s="149"/>
    </row>
    <row r="13" spans="1:26" ht="15">
      <c r="A13" s="37" t="s">
        <v>147</v>
      </c>
      <c r="B13" s="33">
        <f>SUM(B14)</f>
        <v>182</v>
      </c>
      <c r="C13" s="33">
        <f aca="true" t="shared" si="1" ref="C13:Z13">SUM(C14)</f>
        <v>73</v>
      </c>
      <c r="D13" s="33">
        <f t="shared" si="1"/>
        <v>1</v>
      </c>
      <c r="E13" s="33">
        <f t="shared" si="1"/>
        <v>0</v>
      </c>
      <c r="F13" s="33">
        <f t="shared" si="1"/>
        <v>0</v>
      </c>
      <c r="G13" s="33">
        <f t="shared" si="1"/>
        <v>1</v>
      </c>
      <c r="H13" s="33">
        <f t="shared" si="1"/>
        <v>0</v>
      </c>
      <c r="I13" s="33">
        <f t="shared" si="1"/>
        <v>5</v>
      </c>
      <c r="J13" s="33">
        <f t="shared" si="1"/>
        <v>0</v>
      </c>
      <c r="K13" s="33">
        <f t="shared" si="1"/>
        <v>0</v>
      </c>
      <c r="L13" s="33">
        <f t="shared" si="1"/>
        <v>66</v>
      </c>
      <c r="M13" s="33">
        <f t="shared" si="1"/>
        <v>109</v>
      </c>
      <c r="N13" s="33">
        <f t="shared" si="1"/>
        <v>86</v>
      </c>
      <c r="O13" s="33">
        <f t="shared" si="1"/>
        <v>0</v>
      </c>
      <c r="P13" s="33">
        <f t="shared" si="1"/>
        <v>9</v>
      </c>
      <c r="Q13" s="33">
        <f t="shared" si="1"/>
        <v>0</v>
      </c>
      <c r="R13" s="33">
        <f t="shared" si="1"/>
        <v>7</v>
      </c>
      <c r="S13" s="33">
        <f t="shared" si="1"/>
        <v>0</v>
      </c>
      <c r="T13" s="33">
        <f t="shared" si="1"/>
        <v>7</v>
      </c>
      <c r="U13" s="33">
        <f t="shared" si="1"/>
        <v>0</v>
      </c>
      <c r="V13" s="33">
        <f t="shared" si="1"/>
        <v>0</v>
      </c>
      <c r="W13" s="33">
        <f t="shared" si="1"/>
        <v>0</v>
      </c>
      <c r="X13" s="33">
        <f t="shared" si="1"/>
        <v>0</v>
      </c>
      <c r="Y13" s="33">
        <f t="shared" si="1"/>
        <v>0</v>
      </c>
      <c r="Z13" s="34">
        <f t="shared" si="1"/>
        <v>0</v>
      </c>
    </row>
    <row r="14" spans="1:26" ht="15">
      <c r="A14" s="38" t="s">
        <v>148</v>
      </c>
      <c r="B14" s="39">
        <f>SUM(C14,M14,Z14)</f>
        <v>182</v>
      </c>
      <c r="C14" s="39">
        <f>SUM(D14:L14)</f>
        <v>73</v>
      </c>
      <c r="D14" s="39">
        <v>1</v>
      </c>
      <c r="E14" s="39">
        <v>0</v>
      </c>
      <c r="F14" s="39">
        <v>0</v>
      </c>
      <c r="G14" s="39">
        <v>1</v>
      </c>
      <c r="H14" s="39">
        <v>0</v>
      </c>
      <c r="I14" s="39">
        <v>5</v>
      </c>
      <c r="J14" s="39">
        <v>0</v>
      </c>
      <c r="K14" s="39">
        <v>0</v>
      </c>
      <c r="L14" s="39">
        <v>66</v>
      </c>
      <c r="M14" s="39">
        <f>SUM(N14:Y14)</f>
        <v>109</v>
      </c>
      <c r="N14" s="39">
        <v>86</v>
      </c>
      <c r="O14" s="39">
        <v>0</v>
      </c>
      <c r="P14" s="39">
        <v>9</v>
      </c>
      <c r="Q14" s="39">
        <v>0</v>
      </c>
      <c r="R14" s="41">
        <v>7</v>
      </c>
      <c r="S14" s="41">
        <v>0</v>
      </c>
      <c r="T14" s="41">
        <v>7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2">
        <v>0</v>
      </c>
    </row>
    <row r="15" spans="1:26" ht="15">
      <c r="A15" s="4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1"/>
      <c r="O15" s="41"/>
      <c r="P15" s="41"/>
      <c r="Q15" s="41"/>
      <c r="R15" s="148"/>
      <c r="S15" s="148"/>
      <c r="T15" s="148"/>
      <c r="U15" s="148"/>
      <c r="V15" s="148"/>
      <c r="W15" s="148"/>
      <c r="X15" s="148"/>
      <c r="Y15" s="148"/>
      <c r="Z15" s="149"/>
    </row>
    <row r="16" spans="1:26" ht="15">
      <c r="A16" s="37" t="s">
        <v>149</v>
      </c>
      <c r="B16" s="33">
        <f>SUM(B17)</f>
        <v>191</v>
      </c>
      <c r="C16" s="33">
        <f aca="true" t="shared" si="2" ref="C16:Z16">SUM(C17)</f>
        <v>62</v>
      </c>
      <c r="D16" s="33">
        <f t="shared" si="2"/>
        <v>0</v>
      </c>
      <c r="E16" s="33">
        <f t="shared" si="2"/>
        <v>11</v>
      </c>
      <c r="F16" s="33">
        <f t="shared" si="2"/>
        <v>0</v>
      </c>
      <c r="G16" s="33">
        <f t="shared" si="2"/>
        <v>10</v>
      </c>
      <c r="H16" s="33">
        <f t="shared" si="2"/>
        <v>7</v>
      </c>
      <c r="I16" s="33">
        <f t="shared" si="2"/>
        <v>12</v>
      </c>
      <c r="J16" s="33">
        <f t="shared" si="2"/>
        <v>0</v>
      </c>
      <c r="K16" s="33">
        <f t="shared" si="2"/>
        <v>18</v>
      </c>
      <c r="L16" s="33">
        <f t="shared" si="2"/>
        <v>4</v>
      </c>
      <c r="M16" s="33">
        <f t="shared" si="2"/>
        <v>129</v>
      </c>
      <c r="N16" s="33">
        <f t="shared" si="2"/>
        <v>16</v>
      </c>
      <c r="O16" s="33">
        <f t="shared" si="2"/>
        <v>77</v>
      </c>
      <c r="P16" s="33">
        <f t="shared" si="2"/>
        <v>2</v>
      </c>
      <c r="Q16" s="33">
        <f t="shared" si="2"/>
        <v>1</v>
      </c>
      <c r="R16" s="33">
        <f t="shared" si="2"/>
        <v>9</v>
      </c>
      <c r="S16" s="33">
        <f t="shared" si="2"/>
        <v>15</v>
      </c>
      <c r="T16" s="33">
        <f t="shared" si="2"/>
        <v>1</v>
      </c>
      <c r="U16" s="33">
        <f t="shared" si="2"/>
        <v>6</v>
      </c>
      <c r="V16" s="33">
        <f t="shared" si="2"/>
        <v>0</v>
      </c>
      <c r="W16" s="33">
        <f t="shared" si="2"/>
        <v>2</v>
      </c>
      <c r="X16" s="33">
        <f t="shared" si="2"/>
        <v>0</v>
      </c>
      <c r="Y16" s="33">
        <f t="shared" si="2"/>
        <v>0</v>
      </c>
      <c r="Z16" s="34">
        <f t="shared" si="2"/>
        <v>0</v>
      </c>
    </row>
    <row r="17" spans="1:26" ht="15">
      <c r="A17" s="38" t="s">
        <v>150</v>
      </c>
      <c r="B17" s="39">
        <f>SUM(C17,M17,Z17)</f>
        <v>191</v>
      </c>
      <c r="C17" s="39">
        <f>SUM(D17:L17)</f>
        <v>62</v>
      </c>
      <c r="D17" s="39">
        <v>0</v>
      </c>
      <c r="E17" s="39">
        <v>11</v>
      </c>
      <c r="F17" s="39">
        <v>0</v>
      </c>
      <c r="G17" s="39">
        <v>10</v>
      </c>
      <c r="H17" s="39">
        <v>7</v>
      </c>
      <c r="I17" s="39">
        <v>12</v>
      </c>
      <c r="J17" s="39">
        <v>0</v>
      </c>
      <c r="K17" s="39">
        <v>18</v>
      </c>
      <c r="L17" s="39">
        <v>4</v>
      </c>
      <c r="M17" s="39">
        <f>SUM(N17:Y17)</f>
        <v>129</v>
      </c>
      <c r="N17" s="39">
        <v>16</v>
      </c>
      <c r="O17" s="39">
        <v>77</v>
      </c>
      <c r="P17" s="39">
        <v>2</v>
      </c>
      <c r="Q17" s="39">
        <v>1</v>
      </c>
      <c r="R17" s="41">
        <v>9</v>
      </c>
      <c r="S17" s="41">
        <v>15</v>
      </c>
      <c r="T17" s="41">
        <v>1</v>
      </c>
      <c r="U17" s="41">
        <v>6</v>
      </c>
      <c r="V17" s="41">
        <v>0</v>
      </c>
      <c r="W17" s="41">
        <v>2</v>
      </c>
      <c r="X17" s="41">
        <v>0</v>
      </c>
      <c r="Y17" s="41">
        <v>0</v>
      </c>
      <c r="Z17" s="42">
        <v>0</v>
      </c>
    </row>
    <row r="18" spans="1:26" ht="15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148"/>
      <c r="S18" s="148"/>
      <c r="T18" s="148"/>
      <c r="U18" s="148"/>
      <c r="V18" s="148"/>
      <c r="W18" s="148"/>
      <c r="X18" s="148"/>
      <c r="Y18" s="148"/>
      <c r="Z18" s="149"/>
    </row>
    <row r="19" spans="1:26" ht="15">
      <c r="A19" s="37" t="s">
        <v>151</v>
      </c>
      <c r="B19" s="33">
        <f>SUM(B20)</f>
        <v>397</v>
      </c>
      <c r="C19" s="33">
        <f aca="true" t="shared" si="3" ref="C19:Z19">SUM(C20)</f>
        <v>165</v>
      </c>
      <c r="D19" s="33">
        <f t="shared" si="3"/>
        <v>0</v>
      </c>
      <c r="E19" s="33">
        <f t="shared" si="3"/>
        <v>6</v>
      </c>
      <c r="F19" s="33">
        <f t="shared" si="3"/>
        <v>5</v>
      </c>
      <c r="G19" s="33">
        <f t="shared" si="3"/>
        <v>26</v>
      </c>
      <c r="H19" s="33">
        <f t="shared" si="3"/>
        <v>53</v>
      </c>
      <c r="I19" s="33">
        <f t="shared" si="3"/>
        <v>35</v>
      </c>
      <c r="J19" s="33">
        <f t="shared" si="3"/>
        <v>16</v>
      </c>
      <c r="K19" s="33">
        <f t="shared" si="3"/>
        <v>15</v>
      </c>
      <c r="L19" s="33">
        <f t="shared" si="3"/>
        <v>9</v>
      </c>
      <c r="M19" s="33">
        <f t="shared" si="3"/>
        <v>232</v>
      </c>
      <c r="N19" s="33">
        <f t="shared" si="3"/>
        <v>74</v>
      </c>
      <c r="O19" s="33">
        <f t="shared" si="3"/>
        <v>2</v>
      </c>
      <c r="P19" s="33">
        <f t="shared" si="3"/>
        <v>15</v>
      </c>
      <c r="Q19" s="33">
        <f t="shared" si="3"/>
        <v>0</v>
      </c>
      <c r="R19" s="33">
        <f t="shared" si="3"/>
        <v>23</v>
      </c>
      <c r="S19" s="33">
        <f t="shared" si="3"/>
        <v>0</v>
      </c>
      <c r="T19" s="33">
        <f t="shared" si="3"/>
        <v>8</v>
      </c>
      <c r="U19" s="33">
        <f t="shared" si="3"/>
        <v>0</v>
      </c>
      <c r="V19" s="33">
        <f t="shared" si="3"/>
        <v>104</v>
      </c>
      <c r="W19" s="33">
        <f t="shared" si="3"/>
        <v>0</v>
      </c>
      <c r="X19" s="33">
        <f t="shared" si="3"/>
        <v>1</v>
      </c>
      <c r="Y19" s="33">
        <f t="shared" si="3"/>
        <v>5</v>
      </c>
      <c r="Z19" s="34">
        <f t="shared" si="3"/>
        <v>0</v>
      </c>
    </row>
    <row r="20" spans="1:26" ht="15">
      <c r="A20" s="38" t="s">
        <v>152</v>
      </c>
      <c r="B20" s="39">
        <f>SUM(C20,M20,Z20)</f>
        <v>397</v>
      </c>
      <c r="C20" s="39">
        <f>SUM(D20:L20)</f>
        <v>165</v>
      </c>
      <c r="D20" s="39">
        <v>0</v>
      </c>
      <c r="E20" s="39">
        <v>6</v>
      </c>
      <c r="F20" s="39">
        <v>5</v>
      </c>
      <c r="G20" s="39">
        <v>26</v>
      </c>
      <c r="H20" s="39">
        <v>53</v>
      </c>
      <c r="I20" s="39">
        <v>35</v>
      </c>
      <c r="J20" s="39">
        <v>16</v>
      </c>
      <c r="K20" s="39">
        <v>15</v>
      </c>
      <c r="L20" s="39">
        <v>9</v>
      </c>
      <c r="M20" s="39">
        <f>SUM(N20:Y20)</f>
        <v>232</v>
      </c>
      <c r="N20" s="39">
        <v>74</v>
      </c>
      <c r="O20" s="39">
        <v>2</v>
      </c>
      <c r="P20" s="39">
        <v>15</v>
      </c>
      <c r="Q20" s="39">
        <v>0</v>
      </c>
      <c r="R20" s="41">
        <v>23</v>
      </c>
      <c r="S20" s="41">
        <v>0</v>
      </c>
      <c r="T20" s="41">
        <v>8</v>
      </c>
      <c r="U20" s="41">
        <v>0</v>
      </c>
      <c r="V20" s="41">
        <v>104</v>
      </c>
      <c r="W20" s="41">
        <v>0</v>
      </c>
      <c r="X20" s="41">
        <v>1</v>
      </c>
      <c r="Y20" s="41">
        <v>5</v>
      </c>
      <c r="Z20" s="42">
        <v>0</v>
      </c>
    </row>
    <row r="21" spans="1:26" ht="15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48"/>
      <c r="S21" s="148"/>
      <c r="T21" s="148"/>
      <c r="U21" s="148"/>
      <c r="V21" s="148"/>
      <c r="W21" s="148"/>
      <c r="X21" s="148"/>
      <c r="Y21" s="148"/>
      <c r="Z21" s="149"/>
    </row>
    <row r="22" spans="1:26" ht="15">
      <c r="A22" s="37" t="s">
        <v>153</v>
      </c>
      <c r="B22" s="33">
        <f>SUM(B23)</f>
        <v>189</v>
      </c>
      <c r="C22" s="33">
        <f aca="true" t="shared" si="4" ref="C22:Z22">SUM(C23)</f>
        <v>93</v>
      </c>
      <c r="D22" s="33">
        <f t="shared" si="4"/>
        <v>0</v>
      </c>
      <c r="E22" s="33">
        <f t="shared" si="4"/>
        <v>15</v>
      </c>
      <c r="F22" s="33">
        <f t="shared" si="4"/>
        <v>0</v>
      </c>
      <c r="G22" s="33">
        <f t="shared" si="4"/>
        <v>8</v>
      </c>
      <c r="H22" s="33">
        <f t="shared" si="4"/>
        <v>8</v>
      </c>
      <c r="I22" s="33">
        <f t="shared" si="4"/>
        <v>10</v>
      </c>
      <c r="J22" s="33">
        <f t="shared" si="4"/>
        <v>0</v>
      </c>
      <c r="K22" s="33">
        <f t="shared" si="4"/>
        <v>0</v>
      </c>
      <c r="L22" s="33">
        <f t="shared" si="4"/>
        <v>52</v>
      </c>
      <c r="M22" s="33">
        <f t="shared" si="4"/>
        <v>96</v>
      </c>
      <c r="N22" s="33">
        <f t="shared" si="4"/>
        <v>18</v>
      </c>
      <c r="O22" s="33">
        <f t="shared" si="4"/>
        <v>0</v>
      </c>
      <c r="P22" s="33">
        <f t="shared" si="4"/>
        <v>0</v>
      </c>
      <c r="Q22" s="33">
        <f t="shared" si="4"/>
        <v>0</v>
      </c>
      <c r="R22" s="33">
        <f t="shared" si="4"/>
        <v>14</v>
      </c>
      <c r="S22" s="33">
        <f t="shared" si="4"/>
        <v>0</v>
      </c>
      <c r="T22" s="33">
        <f t="shared" si="4"/>
        <v>3</v>
      </c>
      <c r="U22" s="33">
        <f t="shared" si="4"/>
        <v>0</v>
      </c>
      <c r="V22" s="33">
        <f t="shared" si="4"/>
        <v>50</v>
      </c>
      <c r="W22" s="33">
        <f t="shared" si="4"/>
        <v>0</v>
      </c>
      <c r="X22" s="33">
        <f t="shared" si="4"/>
        <v>0</v>
      </c>
      <c r="Y22" s="33">
        <f t="shared" si="4"/>
        <v>11</v>
      </c>
      <c r="Z22" s="34">
        <f t="shared" si="4"/>
        <v>0</v>
      </c>
    </row>
    <row r="23" spans="1:26" ht="15">
      <c r="A23" s="38" t="s">
        <v>154</v>
      </c>
      <c r="B23" s="39">
        <f>SUM(C23,M23,Z23)</f>
        <v>189</v>
      </c>
      <c r="C23" s="39">
        <f>SUM(D23:L23)</f>
        <v>93</v>
      </c>
      <c r="D23" s="39">
        <v>0</v>
      </c>
      <c r="E23" s="39">
        <v>15</v>
      </c>
      <c r="F23" s="39">
        <v>0</v>
      </c>
      <c r="G23" s="39">
        <v>8</v>
      </c>
      <c r="H23" s="39">
        <v>8</v>
      </c>
      <c r="I23" s="39">
        <v>10</v>
      </c>
      <c r="J23" s="39">
        <v>0</v>
      </c>
      <c r="K23" s="39">
        <v>0</v>
      </c>
      <c r="L23" s="39">
        <v>52</v>
      </c>
      <c r="M23" s="39">
        <f>SUM(N23:Y23)</f>
        <v>96</v>
      </c>
      <c r="N23" s="39">
        <v>18</v>
      </c>
      <c r="O23" s="39">
        <v>0</v>
      </c>
      <c r="P23" s="39">
        <v>0</v>
      </c>
      <c r="Q23" s="39">
        <v>0</v>
      </c>
      <c r="R23" s="41">
        <v>14</v>
      </c>
      <c r="S23" s="41">
        <v>0</v>
      </c>
      <c r="T23" s="41">
        <v>3</v>
      </c>
      <c r="U23" s="41">
        <v>0</v>
      </c>
      <c r="V23" s="41">
        <v>50</v>
      </c>
      <c r="W23" s="41">
        <v>0</v>
      </c>
      <c r="X23" s="41">
        <v>0</v>
      </c>
      <c r="Y23" s="41">
        <v>11</v>
      </c>
      <c r="Z23" s="42">
        <v>0</v>
      </c>
    </row>
    <row r="24" spans="1:26" ht="15">
      <c r="A24" s="40"/>
      <c r="B24" s="39"/>
      <c r="C24" s="39"/>
      <c r="D24" s="41"/>
      <c r="E24" s="41"/>
      <c r="F24" s="41"/>
      <c r="G24" s="41"/>
      <c r="H24" s="41"/>
      <c r="I24" s="41"/>
      <c r="J24" s="41"/>
      <c r="K24" s="41"/>
      <c r="L24" s="41"/>
      <c r="M24" s="39"/>
      <c r="N24" s="41"/>
      <c r="O24" s="41"/>
      <c r="P24" s="41"/>
      <c r="Q24" s="41"/>
      <c r="R24" s="148"/>
      <c r="S24" s="148"/>
      <c r="T24" s="148"/>
      <c r="U24" s="148"/>
      <c r="V24" s="148"/>
      <c r="W24" s="148"/>
      <c r="X24" s="148"/>
      <c r="Y24" s="148"/>
      <c r="Z24" s="149"/>
    </row>
    <row r="25" spans="1:26" ht="15">
      <c r="A25" s="43" t="s">
        <v>155</v>
      </c>
      <c r="B25" s="33">
        <f>SUM(B26:B27)</f>
        <v>296</v>
      </c>
      <c r="C25" s="33">
        <f aca="true" t="shared" si="5" ref="C25:Z25">SUM(C26:C27)</f>
        <v>99</v>
      </c>
      <c r="D25" s="33">
        <f t="shared" si="5"/>
        <v>17</v>
      </c>
      <c r="E25" s="33">
        <f t="shared" si="5"/>
        <v>4</v>
      </c>
      <c r="F25" s="33">
        <f t="shared" si="5"/>
        <v>0</v>
      </c>
      <c r="G25" s="33">
        <f t="shared" si="5"/>
        <v>26</v>
      </c>
      <c r="H25" s="33">
        <f t="shared" si="5"/>
        <v>16</v>
      </c>
      <c r="I25" s="33">
        <f t="shared" si="5"/>
        <v>16</v>
      </c>
      <c r="J25" s="33">
        <f t="shared" si="5"/>
        <v>0</v>
      </c>
      <c r="K25" s="33">
        <f t="shared" si="5"/>
        <v>0</v>
      </c>
      <c r="L25" s="33">
        <f t="shared" si="5"/>
        <v>20</v>
      </c>
      <c r="M25" s="33">
        <f t="shared" si="5"/>
        <v>197</v>
      </c>
      <c r="N25" s="33">
        <f t="shared" si="5"/>
        <v>97</v>
      </c>
      <c r="O25" s="33">
        <f t="shared" si="5"/>
        <v>0</v>
      </c>
      <c r="P25" s="33">
        <f t="shared" si="5"/>
        <v>4</v>
      </c>
      <c r="Q25" s="33">
        <f t="shared" si="5"/>
        <v>0</v>
      </c>
      <c r="R25" s="33">
        <f t="shared" si="5"/>
        <v>14</v>
      </c>
      <c r="S25" s="33">
        <f t="shared" si="5"/>
        <v>0</v>
      </c>
      <c r="T25" s="33">
        <f t="shared" si="5"/>
        <v>1</v>
      </c>
      <c r="U25" s="33">
        <f t="shared" si="5"/>
        <v>0</v>
      </c>
      <c r="V25" s="33">
        <f t="shared" si="5"/>
        <v>73</v>
      </c>
      <c r="W25" s="33">
        <f t="shared" si="5"/>
        <v>0</v>
      </c>
      <c r="X25" s="33">
        <f t="shared" si="5"/>
        <v>0</v>
      </c>
      <c r="Y25" s="33">
        <f t="shared" si="5"/>
        <v>8</v>
      </c>
      <c r="Z25" s="34">
        <f t="shared" si="5"/>
        <v>0</v>
      </c>
    </row>
    <row r="26" spans="1:26" ht="15">
      <c r="A26" s="38" t="s">
        <v>156</v>
      </c>
      <c r="B26" s="39">
        <f>SUM(C26,M26,Z26)</f>
        <v>232</v>
      </c>
      <c r="C26" s="39">
        <f>SUM(D26:L26)</f>
        <v>88</v>
      </c>
      <c r="D26" s="39">
        <v>14</v>
      </c>
      <c r="E26" s="39">
        <v>4</v>
      </c>
      <c r="F26" s="39">
        <v>0</v>
      </c>
      <c r="G26" s="39">
        <v>19</v>
      </c>
      <c r="H26" s="39">
        <v>16</v>
      </c>
      <c r="I26" s="39">
        <v>16</v>
      </c>
      <c r="J26" s="39">
        <v>0</v>
      </c>
      <c r="K26" s="39">
        <v>0</v>
      </c>
      <c r="L26" s="39">
        <v>19</v>
      </c>
      <c r="M26" s="39">
        <f>SUM(N26:Y26)</f>
        <v>144</v>
      </c>
      <c r="N26" s="39">
        <v>74</v>
      </c>
      <c r="O26" s="39">
        <v>0</v>
      </c>
      <c r="P26" s="39">
        <v>4</v>
      </c>
      <c r="Q26" s="39">
        <v>0</v>
      </c>
      <c r="R26" s="41">
        <v>11</v>
      </c>
      <c r="S26" s="41">
        <v>0</v>
      </c>
      <c r="T26" s="41">
        <v>1</v>
      </c>
      <c r="U26" s="41">
        <v>0</v>
      </c>
      <c r="V26" s="41">
        <v>54</v>
      </c>
      <c r="W26" s="41">
        <v>0</v>
      </c>
      <c r="X26" s="41">
        <v>0</v>
      </c>
      <c r="Y26" s="41">
        <v>0</v>
      </c>
      <c r="Z26" s="42">
        <v>0</v>
      </c>
    </row>
    <row r="27" spans="1:26" ht="15">
      <c r="A27" s="38" t="s">
        <v>157</v>
      </c>
      <c r="B27" s="39">
        <f>SUM(C27,M27,Z27)</f>
        <v>64</v>
      </c>
      <c r="C27" s="39">
        <f>SUM(D27:L27)</f>
        <v>11</v>
      </c>
      <c r="D27" s="39">
        <v>3</v>
      </c>
      <c r="E27" s="39">
        <v>0</v>
      </c>
      <c r="F27" s="39">
        <v>0</v>
      </c>
      <c r="G27" s="39">
        <v>7</v>
      </c>
      <c r="H27" s="39">
        <v>0</v>
      </c>
      <c r="I27" s="39">
        <v>0</v>
      </c>
      <c r="J27" s="39">
        <v>0</v>
      </c>
      <c r="K27" s="39">
        <v>0</v>
      </c>
      <c r="L27" s="39">
        <v>1</v>
      </c>
      <c r="M27" s="39">
        <f>SUM(N27:Y27)</f>
        <v>53</v>
      </c>
      <c r="N27" s="39">
        <v>23</v>
      </c>
      <c r="O27" s="39">
        <v>0</v>
      </c>
      <c r="P27" s="39">
        <v>0</v>
      </c>
      <c r="Q27" s="39">
        <v>0</v>
      </c>
      <c r="R27" s="41">
        <v>3</v>
      </c>
      <c r="S27" s="41">
        <v>0</v>
      </c>
      <c r="T27" s="41">
        <v>0</v>
      </c>
      <c r="U27" s="41">
        <v>0</v>
      </c>
      <c r="V27" s="41">
        <v>19</v>
      </c>
      <c r="W27" s="41">
        <v>0</v>
      </c>
      <c r="X27" s="41">
        <v>0</v>
      </c>
      <c r="Y27" s="41">
        <v>8</v>
      </c>
      <c r="Z27" s="42">
        <v>0</v>
      </c>
    </row>
    <row r="28" spans="1:26" ht="15">
      <c r="A28" s="4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148"/>
      <c r="S28" s="148"/>
      <c r="T28" s="148"/>
      <c r="U28" s="148"/>
      <c r="V28" s="148"/>
      <c r="W28" s="148"/>
      <c r="X28" s="148"/>
      <c r="Y28" s="148"/>
      <c r="Z28" s="149"/>
    </row>
    <row r="29" spans="1:26" ht="15">
      <c r="A29" s="37" t="s">
        <v>158</v>
      </c>
      <c r="B29" s="33">
        <f>SUM(B30)</f>
        <v>388</v>
      </c>
      <c r="C29" s="33">
        <f aca="true" t="shared" si="6" ref="C29:Z29">SUM(C30)</f>
        <v>160</v>
      </c>
      <c r="D29" s="33">
        <f t="shared" si="6"/>
        <v>0</v>
      </c>
      <c r="E29" s="33">
        <f t="shared" si="6"/>
        <v>15</v>
      </c>
      <c r="F29" s="33">
        <f t="shared" si="6"/>
        <v>0</v>
      </c>
      <c r="G29" s="33">
        <f t="shared" si="6"/>
        <v>24</v>
      </c>
      <c r="H29" s="33">
        <f t="shared" si="6"/>
        <v>25</v>
      </c>
      <c r="I29" s="33">
        <f t="shared" si="6"/>
        <v>43</v>
      </c>
      <c r="J29" s="33">
        <f t="shared" si="6"/>
        <v>0</v>
      </c>
      <c r="K29" s="33">
        <f t="shared" si="6"/>
        <v>0</v>
      </c>
      <c r="L29" s="33">
        <f t="shared" si="6"/>
        <v>53</v>
      </c>
      <c r="M29" s="33">
        <f t="shared" si="6"/>
        <v>228</v>
      </c>
      <c r="N29" s="33">
        <f t="shared" si="6"/>
        <v>55</v>
      </c>
      <c r="O29" s="33">
        <f t="shared" si="6"/>
        <v>0</v>
      </c>
      <c r="P29" s="33">
        <f t="shared" si="6"/>
        <v>40</v>
      </c>
      <c r="Q29" s="33">
        <f t="shared" si="6"/>
        <v>0</v>
      </c>
      <c r="R29" s="33">
        <f t="shared" si="6"/>
        <v>33</v>
      </c>
      <c r="S29" s="33">
        <f t="shared" si="6"/>
        <v>0</v>
      </c>
      <c r="T29" s="33">
        <f t="shared" si="6"/>
        <v>3</v>
      </c>
      <c r="U29" s="33">
        <f t="shared" si="6"/>
        <v>0</v>
      </c>
      <c r="V29" s="33">
        <f t="shared" si="6"/>
        <v>97</v>
      </c>
      <c r="W29" s="33">
        <f t="shared" si="6"/>
        <v>0</v>
      </c>
      <c r="X29" s="33">
        <f t="shared" si="6"/>
        <v>0</v>
      </c>
      <c r="Y29" s="33">
        <f t="shared" si="6"/>
        <v>0</v>
      </c>
      <c r="Z29" s="34">
        <f t="shared" si="6"/>
        <v>0</v>
      </c>
    </row>
    <row r="30" spans="1:26" ht="15">
      <c r="A30" s="38" t="s">
        <v>159</v>
      </c>
      <c r="B30" s="39">
        <f>SUM(C30,M30,Z30)</f>
        <v>388</v>
      </c>
      <c r="C30" s="39">
        <f>SUM(D30:L30)</f>
        <v>160</v>
      </c>
      <c r="D30" s="39">
        <v>0</v>
      </c>
      <c r="E30" s="39">
        <v>15</v>
      </c>
      <c r="F30" s="39">
        <v>0</v>
      </c>
      <c r="G30" s="39">
        <v>24</v>
      </c>
      <c r="H30" s="39">
        <v>25</v>
      </c>
      <c r="I30" s="39">
        <v>43</v>
      </c>
      <c r="J30" s="39">
        <v>0</v>
      </c>
      <c r="K30" s="39">
        <v>0</v>
      </c>
      <c r="L30" s="39">
        <v>53</v>
      </c>
      <c r="M30" s="39">
        <f>SUM(N30:Y30)</f>
        <v>228</v>
      </c>
      <c r="N30" s="39">
        <v>55</v>
      </c>
      <c r="O30" s="39">
        <v>0</v>
      </c>
      <c r="P30" s="39">
        <v>40</v>
      </c>
      <c r="Q30" s="39">
        <v>0</v>
      </c>
      <c r="R30" s="41">
        <v>33</v>
      </c>
      <c r="S30" s="41">
        <v>0</v>
      </c>
      <c r="T30" s="41">
        <v>3</v>
      </c>
      <c r="U30" s="41">
        <v>0</v>
      </c>
      <c r="V30" s="41">
        <v>97</v>
      </c>
      <c r="W30" s="41">
        <v>0</v>
      </c>
      <c r="X30" s="41">
        <v>0</v>
      </c>
      <c r="Y30" s="41">
        <v>0</v>
      </c>
      <c r="Z30" s="42">
        <v>0</v>
      </c>
    </row>
    <row r="31" spans="1:26" ht="15">
      <c r="A31" s="40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48"/>
      <c r="S31" s="148"/>
      <c r="T31" s="148"/>
      <c r="U31" s="148"/>
      <c r="V31" s="148"/>
      <c r="W31" s="148"/>
      <c r="X31" s="148"/>
      <c r="Y31" s="148"/>
      <c r="Z31" s="149"/>
    </row>
    <row r="32" spans="1:26" ht="15">
      <c r="A32" s="37" t="s">
        <v>160</v>
      </c>
      <c r="B32" s="33">
        <f>SUM(B33)</f>
        <v>280</v>
      </c>
      <c r="C32" s="33">
        <f aca="true" t="shared" si="7" ref="C32:Z32">SUM(C33)</f>
        <v>45</v>
      </c>
      <c r="D32" s="33">
        <f t="shared" si="7"/>
        <v>2</v>
      </c>
      <c r="E32" s="33">
        <f t="shared" si="7"/>
        <v>12</v>
      </c>
      <c r="F32" s="33">
        <f t="shared" si="7"/>
        <v>0</v>
      </c>
      <c r="G32" s="33">
        <f t="shared" si="7"/>
        <v>0</v>
      </c>
      <c r="H32" s="33">
        <f t="shared" si="7"/>
        <v>0</v>
      </c>
      <c r="I32" s="33">
        <f t="shared" si="7"/>
        <v>0</v>
      </c>
      <c r="J32" s="33">
        <f t="shared" si="7"/>
        <v>27</v>
      </c>
      <c r="K32" s="33">
        <f t="shared" si="7"/>
        <v>0</v>
      </c>
      <c r="L32" s="33">
        <f t="shared" si="7"/>
        <v>4</v>
      </c>
      <c r="M32" s="33">
        <f t="shared" si="7"/>
        <v>233</v>
      </c>
      <c r="N32" s="33">
        <f t="shared" si="7"/>
        <v>37</v>
      </c>
      <c r="O32" s="33">
        <f t="shared" si="7"/>
        <v>0</v>
      </c>
      <c r="P32" s="33">
        <f t="shared" si="7"/>
        <v>2</v>
      </c>
      <c r="Q32" s="33">
        <f t="shared" si="7"/>
        <v>0</v>
      </c>
      <c r="R32" s="33">
        <f t="shared" si="7"/>
        <v>9</v>
      </c>
      <c r="S32" s="33">
        <f t="shared" si="7"/>
        <v>0</v>
      </c>
      <c r="T32" s="33">
        <f t="shared" si="7"/>
        <v>0</v>
      </c>
      <c r="U32" s="33">
        <f t="shared" si="7"/>
        <v>0</v>
      </c>
      <c r="V32" s="33">
        <f t="shared" si="7"/>
        <v>185</v>
      </c>
      <c r="W32" s="33">
        <f t="shared" si="7"/>
        <v>0</v>
      </c>
      <c r="X32" s="33">
        <f t="shared" si="7"/>
        <v>0</v>
      </c>
      <c r="Y32" s="33">
        <f t="shared" si="7"/>
        <v>0</v>
      </c>
      <c r="Z32" s="34">
        <f t="shared" si="7"/>
        <v>2</v>
      </c>
    </row>
    <row r="33" spans="1:26" ht="15">
      <c r="A33" s="38" t="s">
        <v>161</v>
      </c>
      <c r="B33" s="39">
        <f>SUM(C33,M33,Z33)</f>
        <v>280</v>
      </c>
      <c r="C33" s="39">
        <f>SUM(D33:L33)</f>
        <v>45</v>
      </c>
      <c r="D33" s="39">
        <v>2</v>
      </c>
      <c r="E33" s="39">
        <v>12</v>
      </c>
      <c r="F33" s="39">
        <v>0</v>
      </c>
      <c r="G33" s="39">
        <v>0</v>
      </c>
      <c r="H33" s="39">
        <v>0</v>
      </c>
      <c r="I33" s="39">
        <v>0</v>
      </c>
      <c r="J33" s="39">
        <v>27</v>
      </c>
      <c r="K33" s="39">
        <v>0</v>
      </c>
      <c r="L33" s="39">
        <v>4</v>
      </c>
      <c r="M33" s="39">
        <f>SUM(N33:Y33)</f>
        <v>233</v>
      </c>
      <c r="N33" s="39">
        <v>37</v>
      </c>
      <c r="O33" s="39">
        <v>0</v>
      </c>
      <c r="P33" s="39">
        <v>2</v>
      </c>
      <c r="Q33" s="39">
        <v>0</v>
      </c>
      <c r="R33" s="41">
        <v>9</v>
      </c>
      <c r="S33" s="41">
        <v>0</v>
      </c>
      <c r="T33" s="41">
        <v>0</v>
      </c>
      <c r="U33" s="41">
        <v>0</v>
      </c>
      <c r="V33" s="41">
        <v>185</v>
      </c>
      <c r="W33" s="41">
        <v>0</v>
      </c>
      <c r="X33" s="41">
        <v>0</v>
      </c>
      <c r="Y33" s="41">
        <v>0</v>
      </c>
      <c r="Z33" s="42">
        <v>2</v>
      </c>
    </row>
    <row r="34" spans="1:26" ht="15">
      <c r="A34" s="4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148"/>
      <c r="S34" s="148"/>
      <c r="T34" s="148"/>
      <c r="U34" s="148"/>
      <c r="V34" s="148"/>
      <c r="W34" s="148"/>
      <c r="X34" s="148"/>
      <c r="Y34" s="148"/>
      <c r="Z34" s="149"/>
    </row>
    <row r="35" spans="1:26" ht="15">
      <c r="A35" s="37" t="s">
        <v>162</v>
      </c>
      <c r="B35" s="33">
        <f>SUM(B36)</f>
        <v>121</v>
      </c>
      <c r="C35" s="33">
        <f aca="true" t="shared" si="8" ref="C35:Z35">SUM(C36)</f>
        <v>47</v>
      </c>
      <c r="D35" s="33">
        <f t="shared" si="8"/>
        <v>1</v>
      </c>
      <c r="E35" s="33">
        <f t="shared" si="8"/>
        <v>2</v>
      </c>
      <c r="F35" s="33">
        <f t="shared" si="8"/>
        <v>0</v>
      </c>
      <c r="G35" s="33">
        <f t="shared" si="8"/>
        <v>0</v>
      </c>
      <c r="H35" s="33">
        <f t="shared" si="8"/>
        <v>0</v>
      </c>
      <c r="I35" s="33">
        <f t="shared" si="8"/>
        <v>12</v>
      </c>
      <c r="J35" s="33">
        <f t="shared" si="8"/>
        <v>0</v>
      </c>
      <c r="K35" s="33">
        <f t="shared" si="8"/>
        <v>0</v>
      </c>
      <c r="L35" s="33">
        <f t="shared" si="8"/>
        <v>32</v>
      </c>
      <c r="M35" s="33">
        <f t="shared" si="8"/>
        <v>74</v>
      </c>
      <c r="N35" s="33">
        <f t="shared" si="8"/>
        <v>52</v>
      </c>
      <c r="O35" s="33">
        <f t="shared" si="8"/>
        <v>0</v>
      </c>
      <c r="P35" s="33">
        <f t="shared" si="8"/>
        <v>22</v>
      </c>
      <c r="Q35" s="33">
        <f t="shared" si="8"/>
        <v>0</v>
      </c>
      <c r="R35" s="33">
        <f t="shared" si="8"/>
        <v>0</v>
      </c>
      <c r="S35" s="33">
        <f t="shared" si="8"/>
        <v>0</v>
      </c>
      <c r="T35" s="33">
        <f t="shared" si="8"/>
        <v>0</v>
      </c>
      <c r="U35" s="33">
        <f t="shared" si="8"/>
        <v>0</v>
      </c>
      <c r="V35" s="33">
        <f t="shared" si="8"/>
        <v>0</v>
      </c>
      <c r="W35" s="33">
        <f t="shared" si="8"/>
        <v>0</v>
      </c>
      <c r="X35" s="33">
        <f t="shared" si="8"/>
        <v>0</v>
      </c>
      <c r="Y35" s="33">
        <f t="shared" si="8"/>
        <v>0</v>
      </c>
      <c r="Z35" s="34">
        <f t="shared" si="8"/>
        <v>0</v>
      </c>
    </row>
    <row r="36" spans="1:26" ht="15">
      <c r="A36" s="38" t="s">
        <v>163</v>
      </c>
      <c r="B36" s="39">
        <f>SUM(C36,M36,Z36)</f>
        <v>121</v>
      </c>
      <c r="C36" s="39">
        <f>SUM(D36:L36)</f>
        <v>47</v>
      </c>
      <c r="D36" s="39">
        <v>1</v>
      </c>
      <c r="E36" s="39">
        <v>2</v>
      </c>
      <c r="F36" s="39">
        <v>0</v>
      </c>
      <c r="G36" s="39">
        <v>0</v>
      </c>
      <c r="H36" s="39">
        <v>0</v>
      </c>
      <c r="I36" s="39">
        <v>12</v>
      </c>
      <c r="J36" s="39">
        <v>0</v>
      </c>
      <c r="K36" s="39">
        <v>0</v>
      </c>
      <c r="L36" s="39">
        <v>32</v>
      </c>
      <c r="M36" s="39">
        <f>SUM(N36:Y36)</f>
        <v>74</v>
      </c>
      <c r="N36" s="39">
        <v>52</v>
      </c>
      <c r="O36" s="39">
        <v>0</v>
      </c>
      <c r="P36" s="39">
        <v>22</v>
      </c>
      <c r="Q36" s="39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2">
        <v>0</v>
      </c>
    </row>
    <row r="37" spans="1:26" ht="15">
      <c r="A37" s="4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48"/>
      <c r="S37" s="148"/>
      <c r="T37" s="148"/>
      <c r="U37" s="148"/>
      <c r="V37" s="148"/>
      <c r="W37" s="148"/>
      <c r="X37" s="148"/>
      <c r="Y37" s="148"/>
      <c r="Z37" s="149"/>
    </row>
    <row r="38" spans="1:26" ht="15">
      <c r="A38" s="37" t="s">
        <v>164</v>
      </c>
      <c r="B38" s="33">
        <f>SUM(B39)</f>
        <v>201</v>
      </c>
      <c r="C38" s="33">
        <f aca="true" t="shared" si="9" ref="C38:Z38">SUM(C39)</f>
        <v>50</v>
      </c>
      <c r="D38" s="33">
        <f t="shared" si="9"/>
        <v>0</v>
      </c>
      <c r="E38" s="33">
        <f t="shared" si="9"/>
        <v>0</v>
      </c>
      <c r="F38" s="33">
        <f t="shared" si="9"/>
        <v>0</v>
      </c>
      <c r="G38" s="33">
        <f t="shared" si="9"/>
        <v>14</v>
      </c>
      <c r="H38" s="33">
        <f t="shared" si="9"/>
        <v>1</v>
      </c>
      <c r="I38" s="33">
        <f t="shared" si="9"/>
        <v>16</v>
      </c>
      <c r="J38" s="33">
        <f t="shared" si="9"/>
        <v>0</v>
      </c>
      <c r="K38" s="33">
        <f t="shared" si="9"/>
        <v>0</v>
      </c>
      <c r="L38" s="33">
        <f t="shared" si="9"/>
        <v>19</v>
      </c>
      <c r="M38" s="33">
        <f t="shared" si="9"/>
        <v>151</v>
      </c>
      <c r="N38" s="33">
        <f t="shared" si="9"/>
        <v>65</v>
      </c>
      <c r="O38" s="33">
        <f t="shared" si="9"/>
        <v>0</v>
      </c>
      <c r="P38" s="33">
        <f t="shared" si="9"/>
        <v>18</v>
      </c>
      <c r="Q38" s="33">
        <f t="shared" si="9"/>
        <v>0</v>
      </c>
      <c r="R38" s="33">
        <f t="shared" si="9"/>
        <v>40</v>
      </c>
      <c r="S38" s="33">
        <f t="shared" si="9"/>
        <v>0</v>
      </c>
      <c r="T38" s="33">
        <f t="shared" si="9"/>
        <v>1</v>
      </c>
      <c r="U38" s="33">
        <f t="shared" si="9"/>
        <v>0</v>
      </c>
      <c r="V38" s="33">
        <f t="shared" si="9"/>
        <v>14</v>
      </c>
      <c r="W38" s="33">
        <f t="shared" si="9"/>
        <v>8</v>
      </c>
      <c r="X38" s="33">
        <f t="shared" si="9"/>
        <v>0</v>
      </c>
      <c r="Y38" s="33">
        <f t="shared" si="9"/>
        <v>5</v>
      </c>
      <c r="Z38" s="34">
        <f t="shared" si="9"/>
        <v>0</v>
      </c>
    </row>
    <row r="39" spans="1:26" ht="15">
      <c r="A39" s="38" t="s">
        <v>165</v>
      </c>
      <c r="B39" s="39">
        <f>SUM(C39,M39,Z39)</f>
        <v>201</v>
      </c>
      <c r="C39" s="39">
        <f>SUM(D39:L39)</f>
        <v>50</v>
      </c>
      <c r="D39" s="39">
        <v>0</v>
      </c>
      <c r="E39" s="39">
        <v>0</v>
      </c>
      <c r="F39" s="39">
        <v>0</v>
      </c>
      <c r="G39" s="39">
        <v>14</v>
      </c>
      <c r="H39" s="39">
        <v>1</v>
      </c>
      <c r="I39" s="39">
        <v>16</v>
      </c>
      <c r="J39" s="39">
        <v>0</v>
      </c>
      <c r="K39" s="39">
        <v>0</v>
      </c>
      <c r="L39" s="39">
        <v>19</v>
      </c>
      <c r="M39" s="39">
        <f>SUM(N39:Y39)</f>
        <v>151</v>
      </c>
      <c r="N39" s="39">
        <v>65</v>
      </c>
      <c r="O39" s="39">
        <v>0</v>
      </c>
      <c r="P39" s="39">
        <v>18</v>
      </c>
      <c r="Q39" s="39">
        <v>0</v>
      </c>
      <c r="R39" s="41">
        <v>40</v>
      </c>
      <c r="S39" s="41">
        <v>0</v>
      </c>
      <c r="T39" s="41">
        <v>1</v>
      </c>
      <c r="U39" s="41">
        <v>0</v>
      </c>
      <c r="V39" s="41">
        <v>14</v>
      </c>
      <c r="W39" s="41">
        <v>8</v>
      </c>
      <c r="X39" s="41">
        <v>0</v>
      </c>
      <c r="Y39" s="41">
        <v>5</v>
      </c>
      <c r="Z39" s="42">
        <v>0</v>
      </c>
    </row>
    <row r="40" spans="1:26" ht="15">
      <c r="A40" s="4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48"/>
      <c r="S40" s="148"/>
      <c r="T40" s="148"/>
      <c r="U40" s="148"/>
      <c r="V40" s="148"/>
      <c r="W40" s="148"/>
      <c r="X40" s="148"/>
      <c r="Y40" s="148"/>
      <c r="Z40" s="149"/>
    </row>
    <row r="41" spans="1:26" ht="15">
      <c r="A41" s="37" t="s">
        <v>166</v>
      </c>
      <c r="B41" s="33">
        <f>SUM(B42)</f>
        <v>377</v>
      </c>
      <c r="C41" s="33">
        <f aca="true" t="shared" si="10" ref="C41:Z41">SUM(C42)</f>
        <v>145</v>
      </c>
      <c r="D41" s="33">
        <f t="shared" si="10"/>
        <v>0</v>
      </c>
      <c r="E41" s="33">
        <f t="shared" si="10"/>
        <v>10</v>
      </c>
      <c r="F41" s="33">
        <f t="shared" si="10"/>
        <v>0</v>
      </c>
      <c r="G41" s="33">
        <f t="shared" si="10"/>
        <v>48</v>
      </c>
      <c r="H41" s="33">
        <f t="shared" si="10"/>
        <v>40</v>
      </c>
      <c r="I41" s="33">
        <f t="shared" si="10"/>
        <v>27</v>
      </c>
      <c r="J41" s="33">
        <f t="shared" si="10"/>
        <v>0</v>
      </c>
      <c r="K41" s="33">
        <f t="shared" si="10"/>
        <v>0</v>
      </c>
      <c r="L41" s="33">
        <f t="shared" si="10"/>
        <v>20</v>
      </c>
      <c r="M41" s="33">
        <f t="shared" si="10"/>
        <v>232</v>
      </c>
      <c r="N41" s="33">
        <f t="shared" si="10"/>
        <v>148</v>
      </c>
      <c r="O41" s="33">
        <f t="shared" si="10"/>
        <v>0</v>
      </c>
      <c r="P41" s="33">
        <f t="shared" si="10"/>
        <v>25</v>
      </c>
      <c r="Q41" s="33">
        <f t="shared" si="10"/>
        <v>0</v>
      </c>
      <c r="R41" s="33">
        <f t="shared" si="10"/>
        <v>21</v>
      </c>
      <c r="S41" s="33">
        <f t="shared" si="10"/>
        <v>0</v>
      </c>
      <c r="T41" s="33">
        <f t="shared" si="10"/>
        <v>6</v>
      </c>
      <c r="U41" s="33">
        <f t="shared" si="10"/>
        <v>0</v>
      </c>
      <c r="V41" s="33">
        <f t="shared" si="10"/>
        <v>32</v>
      </c>
      <c r="W41" s="33">
        <f t="shared" si="10"/>
        <v>0</v>
      </c>
      <c r="X41" s="33">
        <f t="shared" si="10"/>
        <v>0</v>
      </c>
      <c r="Y41" s="33">
        <f t="shared" si="10"/>
        <v>0</v>
      </c>
      <c r="Z41" s="34">
        <f t="shared" si="10"/>
        <v>0</v>
      </c>
    </row>
    <row r="42" spans="1:26" ht="15">
      <c r="A42" s="38" t="s">
        <v>167</v>
      </c>
      <c r="B42" s="39">
        <f>SUM(C42,M42,Z42)</f>
        <v>377</v>
      </c>
      <c r="C42" s="39">
        <f>SUM(D42:L42)</f>
        <v>145</v>
      </c>
      <c r="D42" s="39">
        <v>0</v>
      </c>
      <c r="E42" s="39">
        <v>10</v>
      </c>
      <c r="F42" s="39">
        <v>0</v>
      </c>
      <c r="G42" s="39">
        <v>48</v>
      </c>
      <c r="H42" s="39">
        <v>40</v>
      </c>
      <c r="I42" s="39">
        <v>27</v>
      </c>
      <c r="J42" s="39">
        <v>0</v>
      </c>
      <c r="K42" s="39">
        <v>0</v>
      </c>
      <c r="L42" s="39">
        <v>20</v>
      </c>
      <c r="M42" s="39">
        <f>SUM(N42:Y42)</f>
        <v>232</v>
      </c>
      <c r="N42" s="39">
        <v>148</v>
      </c>
      <c r="O42" s="39">
        <v>0</v>
      </c>
      <c r="P42" s="39">
        <v>25</v>
      </c>
      <c r="Q42" s="39">
        <v>0</v>
      </c>
      <c r="R42" s="41">
        <v>21</v>
      </c>
      <c r="S42" s="41">
        <v>0</v>
      </c>
      <c r="T42" s="41">
        <v>6</v>
      </c>
      <c r="U42" s="41">
        <v>0</v>
      </c>
      <c r="V42" s="41">
        <v>32</v>
      </c>
      <c r="W42" s="41">
        <v>0</v>
      </c>
      <c r="X42" s="41">
        <v>0</v>
      </c>
      <c r="Y42" s="41">
        <v>0</v>
      </c>
      <c r="Z42" s="42">
        <v>0</v>
      </c>
    </row>
    <row r="43" spans="1:26" ht="15">
      <c r="A43" s="4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48"/>
      <c r="S43" s="148"/>
      <c r="T43" s="148"/>
      <c r="U43" s="148"/>
      <c r="V43" s="148"/>
      <c r="W43" s="148"/>
      <c r="X43" s="148"/>
      <c r="Y43" s="148"/>
      <c r="Z43" s="149"/>
    </row>
    <row r="44" spans="1:26" ht="15">
      <c r="A44" s="37" t="s">
        <v>168</v>
      </c>
      <c r="B44" s="33">
        <f>SUM(B45)</f>
        <v>229</v>
      </c>
      <c r="C44" s="33">
        <f aca="true" t="shared" si="11" ref="C44:Z44">SUM(C45)</f>
        <v>108</v>
      </c>
      <c r="D44" s="33">
        <f t="shared" si="11"/>
        <v>1</v>
      </c>
      <c r="E44" s="33">
        <f t="shared" si="11"/>
        <v>2</v>
      </c>
      <c r="F44" s="33">
        <f t="shared" si="11"/>
        <v>0</v>
      </c>
      <c r="G44" s="33">
        <f t="shared" si="11"/>
        <v>44</v>
      </c>
      <c r="H44" s="33">
        <f t="shared" si="11"/>
        <v>9</v>
      </c>
      <c r="I44" s="33">
        <f t="shared" si="11"/>
        <v>47</v>
      </c>
      <c r="J44" s="33">
        <f t="shared" si="11"/>
        <v>0</v>
      </c>
      <c r="K44" s="33">
        <f t="shared" si="11"/>
        <v>1</v>
      </c>
      <c r="L44" s="33">
        <f t="shared" si="11"/>
        <v>4</v>
      </c>
      <c r="M44" s="33">
        <f t="shared" si="11"/>
        <v>121</v>
      </c>
      <c r="N44" s="33">
        <f t="shared" si="11"/>
        <v>70</v>
      </c>
      <c r="O44" s="33">
        <f t="shared" si="11"/>
        <v>0</v>
      </c>
      <c r="P44" s="33">
        <f t="shared" si="11"/>
        <v>10</v>
      </c>
      <c r="Q44" s="33">
        <f t="shared" si="11"/>
        <v>1</v>
      </c>
      <c r="R44" s="33">
        <f t="shared" si="11"/>
        <v>40</v>
      </c>
      <c r="S44" s="33">
        <f t="shared" si="11"/>
        <v>0</v>
      </c>
      <c r="T44" s="33">
        <f t="shared" si="11"/>
        <v>0</v>
      </c>
      <c r="U44" s="33">
        <f t="shared" si="11"/>
        <v>0</v>
      </c>
      <c r="V44" s="33">
        <f t="shared" si="11"/>
        <v>0</v>
      </c>
      <c r="W44" s="33">
        <f t="shared" si="11"/>
        <v>0</v>
      </c>
      <c r="X44" s="33">
        <f t="shared" si="11"/>
        <v>0</v>
      </c>
      <c r="Y44" s="33">
        <f t="shared" si="11"/>
        <v>0</v>
      </c>
      <c r="Z44" s="34">
        <f t="shared" si="11"/>
        <v>0</v>
      </c>
    </row>
    <row r="45" spans="1:26" ht="15">
      <c r="A45" s="38" t="s">
        <v>169</v>
      </c>
      <c r="B45" s="39">
        <f>SUM(C45,M45,Z45)</f>
        <v>229</v>
      </c>
      <c r="C45" s="39">
        <f>SUM(D45:L45)</f>
        <v>108</v>
      </c>
      <c r="D45" s="39">
        <v>1</v>
      </c>
      <c r="E45" s="39">
        <v>2</v>
      </c>
      <c r="F45" s="39">
        <v>0</v>
      </c>
      <c r="G45" s="39">
        <v>44</v>
      </c>
      <c r="H45" s="39">
        <v>9</v>
      </c>
      <c r="I45" s="39">
        <v>47</v>
      </c>
      <c r="J45" s="39">
        <v>0</v>
      </c>
      <c r="K45" s="39">
        <v>1</v>
      </c>
      <c r="L45" s="39">
        <v>4</v>
      </c>
      <c r="M45" s="39">
        <f>SUM(N45:Y45)</f>
        <v>121</v>
      </c>
      <c r="N45" s="39">
        <v>70</v>
      </c>
      <c r="O45" s="39">
        <v>0</v>
      </c>
      <c r="P45" s="39">
        <v>10</v>
      </c>
      <c r="Q45" s="39">
        <v>1</v>
      </c>
      <c r="R45" s="41">
        <v>40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2">
        <v>0</v>
      </c>
    </row>
    <row r="46" spans="1:26" ht="15">
      <c r="A46" s="40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148"/>
      <c r="S46" s="148"/>
      <c r="T46" s="148"/>
      <c r="U46" s="148"/>
      <c r="V46" s="148"/>
      <c r="W46" s="148"/>
      <c r="X46" s="148"/>
      <c r="Y46" s="148"/>
      <c r="Z46" s="149"/>
    </row>
    <row r="47" spans="1:26" ht="15">
      <c r="A47" s="37" t="s">
        <v>170</v>
      </c>
      <c r="B47" s="33">
        <f>SUM(B48)</f>
        <v>304</v>
      </c>
      <c r="C47" s="33">
        <f aca="true" t="shared" si="12" ref="C47:Z47">SUM(C48)</f>
        <v>128</v>
      </c>
      <c r="D47" s="33">
        <f t="shared" si="12"/>
        <v>0</v>
      </c>
      <c r="E47" s="33">
        <f t="shared" si="12"/>
        <v>25</v>
      </c>
      <c r="F47" s="33">
        <f t="shared" si="12"/>
        <v>0</v>
      </c>
      <c r="G47" s="33">
        <f t="shared" si="12"/>
        <v>21</v>
      </c>
      <c r="H47" s="33">
        <f t="shared" si="12"/>
        <v>28</v>
      </c>
      <c r="I47" s="33">
        <f t="shared" si="12"/>
        <v>20</v>
      </c>
      <c r="J47" s="33">
        <f t="shared" si="12"/>
        <v>0</v>
      </c>
      <c r="K47" s="33">
        <f t="shared" si="12"/>
        <v>0</v>
      </c>
      <c r="L47" s="33">
        <f t="shared" si="12"/>
        <v>34</v>
      </c>
      <c r="M47" s="33">
        <f t="shared" si="12"/>
        <v>176</v>
      </c>
      <c r="N47" s="33">
        <f t="shared" si="12"/>
        <v>113</v>
      </c>
      <c r="O47" s="33">
        <f t="shared" si="12"/>
        <v>0</v>
      </c>
      <c r="P47" s="33">
        <f t="shared" si="12"/>
        <v>16</v>
      </c>
      <c r="Q47" s="33">
        <f t="shared" si="12"/>
        <v>0</v>
      </c>
      <c r="R47" s="33">
        <f t="shared" si="12"/>
        <v>39</v>
      </c>
      <c r="S47" s="33">
        <f t="shared" si="12"/>
        <v>8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4">
        <f t="shared" si="12"/>
        <v>0</v>
      </c>
    </row>
    <row r="48" spans="1:26" ht="15">
      <c r="A48" s="40" t="s">
        <v>171</v>
      </c>
      <c r="B48" s="39">
        <f>SUM(C48,M48,Z48)</f>
        <v>304</v>
      </c>
      <c r="C48" s="39">
        <f>SUM(D48:L48)</f>
        <v>128</v>
      </c>
      <c r="D48" s="39">
        <v>0</v>
      </c>
      <c r="E48" s="39">
        <v>25</v>
      </c>
      <c r="F48" s="39">
        <v>0</v>
      </c>
      <c r="G48" s="39">
        <v>21</v>
      </c>
      <c r="H48" s="39">
        <v>28</v>
      </c>
      <c r="I48" s="39">
        <v>20</v>
      </c>
      <c r="J48" s="39">
        <v>0</v>
      </c>
      <c r="K48" s="39">
        <v>0</v>
      </c>
      <c r="L48" s="41">
        <v>34</v>
      </c>
      <c r="M48" s="39">
        <f>SUM(N48:Y48)</f>
        <v>176</v>
      </c>
      <c r="N48" s="39">
        <v>113</v>
      </c>
      <c r="O48" s="39">
        <v>0</v>
      </c>
      <c r="P48" s="39">
        <v>16</v>
      </c>
      <c r="Q48" s="39">
        <v>0</v>
      </c>
      <c r="R48" s="41">
        <v>39</v>
      </c>
      <c r="S48" s="41">
        <v>8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2">
        <v>0</v>
      </c>
    </row>
    <row r="49" spans="1:26" ht="15">
      <c r="A49" s="130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" ht="15">
      <c r="A50" s="49" t="s">
        <v>4</v>
      </c>
      <c r="B50" s="24"/>
    </row>
  </sheetData>
  <sheetProtection/>
  <printOptions horizontalCentered="1" verticalCentered="1"/>
  <pageMargins left="0" right="0" top="0" bottom="0" header="0" footer="0"/>
  <pageSetup horizontalDpi="600" verticalDpi="600" orientation="landscape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2013-07-04T17:20:51Z</cp:lastPrinted>
  <dcterms:created xsi:type="dcterms:W3CDTF">2013-04-15T21:45:48Z</dcterms:created>
  <dcterms:modified xsi:type="dcterms:W3CDTF">2013-11-18T19:00:05Z</dcterms:modified>
  <cp:category/>
  <cp:version/>
  <cp:contentType/>
  <cp:contentStatus/>
</cp:coreProperties>
</file>